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Приложение 1" sheetId="1" r:id="rId1"/>
    <sheet name="Приложение 2" sheetId="2" r:id="rId2"/>
    <sheet name="Приложение 3" sheetId="3" r:id="rId3"/>
    <sheet name="Приложение4" sheetId="4" r:id="rId4"/>
    <sheet name="Приложение 5" sheetId="5" r:id="rId5"/>
    <sheet name="Лист1" sheetId="6" r:id="rId6"/>
  </sheets>
  <definedNames>
    <definedName name="_xlnm.Print_Titles" localSheetId="0">'Приложение 1'!$10:$10</definedName>
  </definedNames>
  <calcPr fullCalcOnLoad="1"/>
</workbook>
</file>

<file path=xl/sharedStrings.xml><?xml version="1.0" encoding="utf-8"?>
<sst xmlns="http://schemas.openxmlformats.org/spreadsheetml/2006/main" count="711" uniqueCount="404">
  <si>
    <t>Наименование источника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</si>
  <si>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</si>
  <si>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</si>
  <si>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</si>
  <si>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</si>
  <si>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182 1 01 00000 00 0000 000</t>
  </si>
  <si>
    <t>182 1 06 00000 00 0000 000</t>
  </si>
  <si>
    <t>182 1 06 06000 00 0000 110</t>
  </si>
  <si>
    <t>000 1 11 00000 00 0000 000</t>
  </si>
  <si>
    <t>000 1 14 00000 00 0000 000</t>
  </si>
  <si>
    <t>000 1 11 05000 00 0000 120</t>
  </si>
  <si>
    <t xml:space="preserve">ИТОГО  НАЛОГОВЫХ И НЕНАЛОГОВЫХ ДОХОДОВ </t>
  </si>
  <si>
    <t>ИТОГО ДОХОДОВ</t>
  </si>
  <si>
    <t>Код бюджетной классификации</t>
  </si>
  <si>
    <t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казенных):</t>
  </si>
  <si>
    <t xml:space="preserve"> бюджета городского поселения Гаврилов-Ям в соответствии с классификацией доходов </t>
  </si>
  <si>
    <t>182 1 01 02000 01 0000 110</t>
  </si>
  <si>
    <t>Налог на доходы физических лиц:</t>
  </si>
  <si>
    <t>Земельный налог :</t>
  </si>
  <si>
    <t>Безвозмездные поступления от других бюджетов бюджетной системы Российской Федерации:</t>
  </si>
  <si>
    <t xml:space="preserve">000 2 02 00000 00 0000 000 </t>
  </si>
  <si>
    <t>Прогнозируемые  доходы</t>
  </si>
  <si>
    <t>000 2 02 01000 00 0000 151</t>
  </si>
  <si>
    <t>Дотации бюджетам на выравнивание бюджетной обеспеченности</t>
  </si>
  <si>
    <t>руб.</t>
  </si>
  <si>
    <t>182 1 01 02010 01 0000 110</t>
  </si>
  <si>
    <t>182 1 01 02020 01 0000 110</t>
  </si>
  <si>
    <t>000 2 02 01001 00 0000 151</t>
  </si>
  <si>
    <t>Субсидии бюджетам субъктов Российской Федерации и муниципальных образований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</si>
  <si>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</si>
  <si>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</si>
  <si>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</si>
  <si>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Дотации бюджетам субъектов Российской Федерации и муниципальных образований</t>
  </si>
  <si>
    <t>к Решению Муниципального Совета</t>
  </si>
  <si>
    <t>городского поселения Гаврилов-Ям</t>
  </si>
  <si>
    <t>Расходы</t>
  </si>
  <si>
    <t xml:space="preserve">бюджета городского поселения Гаврилов-Ям </t>
  </si>
  <si>
    <t>по разделам и подразделам классификации расходов</t>
  </si>
  <si>
    <t>рублей</t>
  </si>
  <si>
    <t>Код</t>
  </si>
  <si>
    <t>раздела</t>
  </si>
  <si>
    <t>подраздела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</si>
  <si>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</si>
  <si>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</si>
  <si>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</si>
  <si>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</si>
  <si>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Резервные фонды </t>
  </si>
  <si>
    <t>Другие  общегосударственные  вопросы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</si>
  <si>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</si>
  <si>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</si>
  <si>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</si>
  <si>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</si>
  <si>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</si>
  <si>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</si>
  <si>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</si>
  <si>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 xml:space="preserve">Жилищное хозяйство </t>
  </si>
  <si>
    <t>Коммунальное хозяйство</t>
  </si>
  <si>
    <t xml:space="preserve">Благоустройство </t>
  </si>
  <si>
    <t xml:space="preserve">Другие вопросы в области жилищно-коммунального хозяйства </t>
  </si>
  <si>
    <t>Образование</t>
  </si>
  <si>
    <t xml:space="preserve">Молодежная политика и оздоровление детей </t>
  </si>
  <si>
    <t xml:space="preserve">Культура и кинематография </t>
  </si>
  <si>
    <t xml:space="preserve">Культура </t>
  </si>
  <si>
    <t>Социальная политика</t>
  </si>
  <si>
    <t xml:space="preserve">Пенсионное обеспечение </t>
  </si>
  <si>
    <t>Социальное обеспечение населения</t>
  </si>
  <si>
    <t>Физическая культура и спорт</t>
  </si>
  <si>
    <t>Массовый спорт</t>
  </si>
  <si>
    <t>ИТОГО РАСХОДОВ:</t>
  </si>
  <si>
    <t>дефицит/профицит:</t>
  </si>
  <si>
    <t xml:space="preserve">                                                                                                         к Решению Муниципального Совета</t>
  </si>
  <si>
    <t xml:space="preserve">                                                                                                         городского поселения Гаврилов-Ям</t>
  </si>
  <si>
    <t>Источники</t>
  </si>
  <si>
    <t xml:space="preserve">внутреннего финансирования </t>
  </si>
  <si>
    <t>Наименование</t>
  </si>
  <si>
    <t>874 01 05 00 00 00 0000 000</t>
  </si>
  <si>
    <t>Изменение остатаков средств на счетах по учету средств бюджета</t>
  </si>
  <si>
    <t>874 01 05 00 00 00 0000 500</t>
  </si>
  <si>
    <t>Увеличение остатков средств бюджетов</t>
  </si>
  <si>
    <t>874 01 05 02 00 00 0000 500</t>
  </si>
  <si>
    <t>Увеличение прочих остатков средств бюджетов</t>
  </si>
  <si>
    <t>874 01 05 02 00 00 0000 510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</si>
  <si>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</si>
  <si>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</si>
  <si>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874 01 05 00 00 00 0000 600</t>
  </si>
  <si>
    <t>Уменьшение остатков средств бюджетов</t>
  </si>
  <si>
    <t>874 01 05 02 00 00 0000 600</t>
  </si>
  <si>
    <t>Уменьшение прочих остатков средст бюджетов</t>
  </si>
  <si>
    <t>874 01 05 02 00 00 0000 610</t>
  </si>
  <si>
    <t>Уменьшение прочих остатков денежных средств бюджетов</t>
  </si>
  <si>
    <t>Уменьшение прочих остатков денежных средств  бюджетов поселений</t>
  </si>
  <si>
    <t>ИТОГО источников внутреннего финансирования дефицита бюджета</t>
  </si>
  <si>
    <t xml:space="preserve">                                                                   городского поселения Гаврилов-Ям</t>
  </si>
  <si>
    <t xml:space="preserve">                                                                   к  Решению Муниципального Совета</t>
  </si>
  <si>
    <t>код</t>
  </si>
  <si>
    <t>Всего, руб.</t>
  </si>
  <si>
    <t>из них средства других бюджетов</t>
  </si>
  <si>
    <t>главного распорядителя средств</t>
  </si>
  <si>
    <t>целевой статьи</t>
  </si>
  <si>
    <t>вида расходов</t>
  </si>
  <si>
    <t>Администрация городского поселения</t>
  </si>
  <si>
    <t>Функционирование высшего должностного лица субъекта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</si>
  <si>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местных администраций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</si>
  <si>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</si>
  <si>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</si>
  <si>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расходы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</si>
  <si>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</si>
  <si>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Жилищное хозяйство</t>
  </si>
  <si>
    <t>Молодежная политика и оздоровление детей</t>
  </si>
  <si>
    <t>Культура</t>
  </si>
  <si>
    <t>Пенсионное обеспечение</t>
  </si>
  <si>
    <t xml:space="preserve">Массовый спорт </t>
  </si>
  <si>
    <t>Муниципальное учреждение "Управление городского хозяйства"</t>
  </si>
  <si>
    <t>Благоустройство</t>
  </si>
  <si>
    <t>Другие вопросы в области жилищно-коммунального хозяйства</t>
  </si>
  <si>
    <t xml:space="preserve">                                                                                                      к Решению Муниципального Совета</t>
  </si>
  <si>
    <t xml:space="preserve">                                                                                                                                    городского поселения Гаврилов-Ям</t>
  </si>
  <si>
    <t>000 01 03 00 00 00 0000 000</t>
  </si>
  <si>
    <t>Бюджетные кредиты  от других бюджетов бюджетной системы Российской Федерации</t>
  </si>
  <si>
    <t>Непрограммные расходы бюджета</t>
  </si>
  <si>
    <t>50.0.0000</t>
  </si>
  <si>
    <t>Содержание Главы муниципального образования в рамках непрограммных расходов в рамках непрограммных расходов бюджета</t>
  </si>
  <si>
    <t>50.0.1501</t>
  </si>
  <si>
    <t xml:space="preserve">Расходы, связанные с деятельностью представительного муниципального образования в рамках непрограммных расходов </t>
  </si>
  <si>
    <t>50.0.1502</t>
  </si>
  <si>
    <t>Расходы на содержание центрального аппарата в рамках непрограммных расходов</t>
  </si>
  <si>
    <t>50.0.1503</t>
  </si>
  <si>
    <t>Резервный фонд администрации городского поселения в рамках непрограммных расходов бюджета</t>
  </si>
  <si>
    <t>50.0.1508</t>
  </si>
  <si>
    <t>Расходы на оплату информационных услуг в рамках непрограммных расходов бюджета</t>
  </si>
  <si>
    <t>50.0.1514</t>
  </si>
  <si>
    <t>Прочие  общегосударственные расходы в рамках непрограммных расходов бюджета</t>
  </si>
  <si>
    <t>50.0.1517</t>
  </si>
  <si>
    <t>Финансовое обеспечение  передаваемых полномочий в рамках непрограммных расходов бюджета</t>
  </si>
  <si>
    <t>50.0.1518</t>
  </si>
  <si>
    <t>10.1.1522</t>
  </si>
  <si>
    <t>10.1.0000</t>
  </si>
  <si>
    <t>Муниципальная программа "Защита населения и территории городского поселения Гаврилов-Ям от чрезвычайных ситуаций, обеспечение пожарной безопасности и безопасности людей на водных объектах"</t>
  </si>
  <si>
    <t>10.0.0000</t>
  </si>
  <si>
    <t>10.2.0000</t>
  </si>
  <si>
    <t>Мероприятия по обеспечению безопасности граждан на водных объектах</t>
  </si>
  <si>
    <t>10.2.1521</t>
  </si>
  <si>
    <t>24.2.1525</t>
  </si>
  <si>
    <t>24.2.0000</t>
  </si>
  <si>
    <t>24.0.0000</t>
  </si>
  <si>
    <t>Мероприятия, направленные на возмещение затрат на оказание транспортных услуг населению в городском поселении Гаврилов-Ям</t>
  </si>
  <si>
    <t>Муниципальная программа "Развитие дорожного хозяйства и  транспорта городского поселения Гаврилов-Ям"</t>
  </si>
  <si>
    <t>Муниципальная целевая программа "Развитие дорожного хозяйства городского поселения Гаврилов-Ям на 2014-2016 годы"</t>
  </si>
  <si>
    <t>24.1.0000</t>
  </si>
  <si>
    <t>Расходы на финансирование дорожного хозяйства в рамках муниципальной целевой программы "Развитие дорожного хозяйства городского поселения Гаврилов-Ям на 2014-2016 годы"</t>
  </si>
  <si>
    <t>24.1.1546</t>
  </si>
  <si>
    <t>24.1.7244</t>
  </si>
  <si>
    <t>Расходы на финансирование дорожного хозяйства в рамках муниципальной целевой программы "Развитие дорожного хозяйства городского поселения Гаврилов-Ям на 2014-2016 годы" за счет средств областного бюджета</t>
  </si>
  <si>
    <t>Муниципальная программа "Экономическое развитие и инновационная экономика городского поселения Гаврилов-Ям"</t>
  </si>
  <si>
    <t>15.0.0000</t>
  </si>
  <si>
    <t>Муниципальная целевая программа "Поддержка и развитие малого и среднего предпринимательства моногрода Гаврилов-Ям Ярославской области на 2013-2015 годы"</t>
  </si>
  <si>
    <t>15.1.0000</t>
  </si>
  <si>
    <t>15.1.1527</t>
  </si>
  <si>
    <t>Муниципальная программа « Обеспечение доступным и комфортным жильём населения городского поселения Гаврилов-Ям»</t>
  </si>
  <si>
    <t>Муниципальная целевая программа «Обеспечение жильем молодых семей городского поселения Гаврилов-Ям Ярославской области на 2014-2015годы»</t>
  </si>
  <si>
    <t>05.0.0000</t>
  </si>
  <si>
    <t>05.1.0000</t>
  </si>
  <si>
    <t>05.1.1549</t>
  </si>
  <si>
    <t>Муниципальная целевая программа «Поддержка граждан в сфере ипотечного кредитования на территории городского поселения Гаврилов-Ям Ярославской области на 2014-2015годы»</t>
  </si>
  <si>
    <t>05.2.0000</t>
  </si>
  <si>
    <t>05.2.1550</t>
  </si>
  <si>
    <t>50.0.1535</t>
  </si>
  <si>
    <t>Доплаты к пенсиям за выслугу лет гражданам, замещавшим должности муниципальной службы в рамках непрограммных расходов</t>
  </si>
  <si>
    <t>13.0.0000</t>
  </si>
  <si>
    <t>Муниципальная программа "Развитие физической культуры и спорта в городском поселении Гаврилов-Ям"</t>
  </si>
  <si>
    <t>13.1.0000</t>
  </si>
  <si>
    <t>13.1.1533</t>
  </si>
  <si>
    <t>13.2.1534</t>
  </si>
  <si>
    <t xml:space="preserve">Мероприятия, направленные на развитие отрасли физической культуры и спорта </t>
  </si>
  <si>
    <t>13.2.0000</t>
  </si>
  <si>
    <t>Субсидия некоммерческим физкультурно-спортивным организациям в рамках муниципальной программы "Развитие физической культуры и спорта в городском поселении Гаврилов-Ям"</t>
  </si>
  <si>
    <t>Муниципальная программа "Молодежная политика городского поселения гаврилов-Ям"</t>
  </si>
  <si>
    <t>02.0.0000</t>
  </si>
  <si>
    <t>Муниципальная целевая программа "Молодежная политика городского поселения Гаврилов-Ям на 2014-2016 годы"</t>
  </si>
  <si>
    <t>02.1.0000</t>
  </si>
  <si>
    <t>Расходы на реализацию мероприятий в рамках муниципальной целевой программы "Молодежная политика городского поселения Гаврилов-Ям на 2014-2016 годы"</t>
  </si>
  <si>
    <t>02.1.1532</t>
  </si>
  <si>
    <t>Муниципальная программа "Развитие культуры в городском поселении Гаврилов-Ям</t>
  </si>
  <si>
    <t>11.0.0000</t>
  </si>
  <si>
    <t>11.1.0000</t>
  </si>
  <si>
    <t>11.1.1529</t>
  </si>
  <si>
    <t>11.2.0000</t>
  </si>
  <si>
    <t>11.2.1531</t>
  </si>
  <si>
    <t xml:space="preserve">Мероприятия, направленные на проведение общегородских праздников городского поселения Гаврилов-Ям </t>
  </si>
  <si>
    <t>Проведение мероприятий, посвященных праздничным дням, дням воинской славы и памятным датам России в рамках муниципальной программы "Развитие культуры в городском поселении Гаврилов-Ям"</t>
  </si>
  <si>
    <t>Мероприятия по предупреждению чрезвычайных ситуация на водных объектах в рамках Муниципальной программы "Защита населения и территории городского поселения Гаврилов-Ям от чрезвычайных ситуаций, обеспечение пожарной безопасности и безопасности людей на водных объектах"</t>
  </si>
  <si>
    <t>Муниципальная программа "Развитие объектов инфракструктуры городского поселения Гаврилов-Ям "</t>
  </si>
  <si>
    <t>14.0.0000</t>
  </si>
  <si>
    <t>14.4.0000</t>
  </si>
  <si>
    <t>14.4.1536</t>
  </si>
  <si>
    <t>05.3.0000</t>
  </si>
  <si>
    <t>Расходы на мероприятия по развитию малого и среднего предпринимательства в рамках муниципальной целевой программы "Поддержка и развитие малого и среднего предпринимательства моногорода Гаврилов-Ям Ярославской области на 2013-2015 годы"</t>
  </si>
  <si>
    <t>Субсидия организациям автомобильного транспорта на возмещение затрат по пассажирским перевозкам  автомобильным транспортом общего пользования  в рамках Муниципальной программы "Развитие дорожного хозяйства и транспорта в городском поселении Гаврилов-Ям"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</si>
  <si>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</si>
  <si>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</si>
  <si>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 в рамках  непрограммных расходов бюджета</t>
  </si>
  <si>
    <t>50.0.1506</t>
  </si>
  <si>
    <t>Налоги на товары(работы, услуги) реализуемые на территории Российской Федерации</t>
  </si>
  <si>
    <t>Акцизы по подакцизным товарам(продукции), производимым на территории Российской Федерации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</si>
  <si>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</si>
  <si>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</si>
  <si>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</si>
  <si>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Межбюджетные трансферты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</si>
  <si>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</si>
  <si>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</si>
  <si>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Капитальные вложения в объекты недвижимого имущества государственной (муниципальной) собственности</t>
  </si>
  <si>
    <t>Обслуживание государственного (муниципального) долга</t>
  </si>
  <si>
    <t>14.4.1561</t>
  </si>
  <si>
    <t>Погашение кредитов кредитов от других бюджетов бюджетной системы Российской Федерации в валюте Российской Федерации</t>
  </si>
  <si>
    <t>Вид расходов</t>
  </si>
  <si>
    <t>Сумма</t>
  </si>
  <si>
    <t>Код целевой статьи</t>
  </si>
  <si>
    <t>Итого расходов</t>
  </si>
  <si>
    <t>Приложение 2</t>
  </si>
  <si>
    <t xml:space="preserve">Ведомственная структура расходов бюджета </t>
  </si>
  <si>
    <t>Другие вопросы в области культуры и кинематографии</t>
  </si>
  <si>
    <t>100 1 0300000 00 0000 000</t>
  </si>
  <si>
    <t>100 1 03 02000 01 0000 110</t>
  </si>
  <si>
    <t>Муниципальная программа "Молодежная политика городского поселения Гаврилов-Ям"</t>
  </si>
  <si>
    <t>Налоги на совокупный доход</t>
  </si>
  <si>
    <t>182 1 05 00000 00 0000 000</t>
  </si>
  <si>
    <t>Единый сельскохозяйственный налог</t>
  </si>
  <si>
    <t>182 1 05 03010 01 0000 110</t>
  </si>
  <si>
    <t>бюджетов Российской Федерации на 2015 год</t>
  </si>
  <si>
    <t>Доходы от уплаты акцизов на дизельное топливо,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</si>
  <si>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</si>
  <si>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Доходы от уплаты акцизов на моторные масла для дизельных и (или) карбюраторных (инжекторных) двигателей  подлежащие рапределению 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</si>
  <si>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100 1 03 022240 01 0000 110</t>
  </si>
  <si>
    <t>100 1 03 02250 01 0000 110</t>
  </si>
  <si>
    <t>100 1 03 02260 01 0000 110</t>
  </si>
  <si>
    <t xml:space="preserve"> - НДФЛ с доходов, полученных физическими лицами в соответствии со статьей 228 НК РФ</t>
  </si>
  <si>
    <t>182 1 01 02030 01 0000 110</t>
  </si>
  <si>
    <t>городского поселения Гаврилов-Ям на 2015 год</t>
  </si>
  <si>
    <t>14.8.0000</t>
  </si>
  <si>
    <t>14.8.1558</t>
  </si>
  <si>
    <t>14.8.1512</t>
  </si>
  <si>
    <t>Муниципальная программа "Развитие объектов инфраструктуры городского поселения Гаврилов-Ям"</t>
  </si>
  <si>
    <t>Мероприятия по газификации городского поселения Гаврилов-Ям</t>
  </si>
  <si>
    <t>14.5.0000</t>
  </si>
  <si>
    <t>Расходы на мероприятия по газификации в рамках муниципальной программы "Развитие объектов инфраструктуры городского поселения Гаврилов-Ям"</t>
  </si>
  <si>
    <t>14.5.1548</t>
  </si>
  <si>
    <t>Мероприятия по водоснабжению городского поселения Гаврилов-Ям</t>
  </si>
  <si>
    <t>14.6.0000</t>
  </si>
  <si>
    <t>Расходы на мероприятия по водоснабжению в рамках муниципальной программы "Развитие объектов инфраструктуры городского поселения Гаврилов-Ям"</t>
  </si>
  <si>
    <t>14.6.1564</t>
  </si>
  <si>
    <t>14.1.0000</t>
  </si>
  <si>
    <t>Ведомственная целевая программа "Организация деятельности МУ "Управление городского хозяйства"</t>
  </si>
  <si>
    <t>Обеспечение деятельности МУ Управление городского хозяйства"</t>
  </si>
  <si>
    <t>14.1.1570</t>
  </si>
  <si>
    <t>Муниципальная программа "Развитие культуры в городском поселении Гаврилов-Ям"</t>
  </si>
  <si>
    <t>Расходы бюджета городского поселения Гаврилов-Ям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2015 год</t>
  </si>
  <si>
    <t>Обеспечение деятельности МУ " Управление городского хозяйства"</t>
  </si>
  <si>
    <t>дефицита бюджета городского поселения Гаврилов-Ям  на 2015 год</t>
  </si>
  <si>
    <t>Муниципальная адресная программа "По переселению граждан из аварийного жилищного фонда городского поселения Гаврилов-Ям на 2013-2017 годы"</t>
  </si>
  <si>
    <t>Мероприятия по обеспечению пожарной безопасности в рамках муниципальной целевой программы «Обеспечение первичных мер противопожарной безопасности на территории городского поселения Гаврилов-Ям на 2014-2017 годы»</t>
  </si>
  <si>
    <t>Муниципальная целевая программа "Обеспечение первичных мер противопожарной безопасности на территории городскаого поселения Гаврилов-Ям на 2014-2017 годы"</t>
  </si>
  <si>
    <t>Ведомственная целевая программа «Развитие учреждения культуры в городском поселении Гаврилов-Ям на современном этапе хозяйствования с целью предоставления комплекса культурных услуг  жителям поселения на 2014-2020 годы»</t>
  </si>
  <si>
    <t>Обеспечение деятельности МУК "Дом культуры" в рамках ведомственной целевой программы «Развитие учреждения культуры в городском поселении Гаврилов-Ям на современном этапе хозяйствования с целью предоставления комплекса культурных услуг  жителям поселения на 2014-2020 годы»</t>
  </si>
  <si>
    <t>Муниципальная целевая программа "Развитие физической культуры и спорта в городском поселении Гаврилов-Ям на 2014-2017 годы"</t>
  </si>
  <si>
    <t>Расходы в области физической культуры и спорта в рамках муниципальной целевой программы "Развитие физической культуры и спорта в городском поселении Гаврилов-Ям на 2014-2017 годы"</t>
  </si>
  <si>
    <t>Муниципальная целевая программа "Благоустройство городского поселения Гаврилов-Ям Ярославской области на 2015-2017 годы"</t>
  </si>
  <si>
    <t>Расходы на мероприятия по  ремонту и содержанию муниципального имущества  в рамках муниципальной программы "Развитие объектов инфраструктуры городского поселения Гаврилов-Ям"</t>
  </si>
  <si>
    <t>Мероприятия по капитальному ремонту многоквартирных домов городского поселения Гаврилов-Ям в части жилых и нежилых помещений , находящихся в муниципальной собственности, в  рамках муниципальной программы "Развитие объектов инфраструктуры городского поселения Гаврилов-Ям"</t>
  </si>
  <si>
    <t>Ведомственная целевая программа «Организация деятельности и развития учреждения инфраструктуры поддержки субъектов малого и среднего предпринимательства городского поселения Гаврилов-Ям на 2015-2017годы»</t>
  </si>
  <si>
    <t>15.3.1528</t>
  </si>
  <si>
    <t>15.3.0000</t>
  </si>
  <si>
    <t>Прочие мероприятия по благоустройству в рамках муниципальной программы "Благоустройство городского поселения Гаврилов-Ям Ярославской области на 2015-2017 годы</t>
  </si>
  <si>
    <t>Мероприятия, направленные на проведение общегородских праздников городского поселения Гаврилов-Ям</t>
  </si>
  <si>
    <t>Расходы на уличное освещение в рамках муниципальной программы "Благоустройство городского поселения Гаврилов-Ям Ярославской области на 2015-2017 годы "</t>
  </si>
  <si>
    <t>Обеспечение деятельности МУ "Центр развития и поддержки предпринимательства "</t>
  </si>
  <si>
    <t>Расходы на мероприятия по  ремонту и содержанию муниципального имущества в рамках муниципальной программы "Развитие объектов инфракструктуры городского поселения Гаврилов-Ям "</t>
  </si>
  <si>
    <t>Муниципальная целевая программа "Благоустройство городского поселения гаврилов-Ям Ярославской области на 2015-2017 годы"</t>
  </si>
  <si>
    <t>Расходы на уличное освещение в рамках муниципальной программы "Благоустройство городского поселения гаврилов-Ям Ярославской области на 2015-2017 годы"</t>
  </si>
  <si>
    <t>Прочие мероприятия по благоустройству в рамках муниципальной программы "Благоустройство городского поселения гаврилов-Ям Ярославской области на 2015-2017 годы" "</t>
  </si>
  <si>
    <t>2015 год</t>
  </si>
  <si>
    <t>Земельный налог с организаций, обладающих земельным участком, расположенным в границах городских  поселений</t>
  </si>
  <si>
    <t>182 1 06 06033 13 0000 110</t>
  </si>
  <si>
    <t>182 1 06 06043 13 0000 110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</si>
  <si>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</si>
  <si>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182 1 06 01030 13 0000 110</t>
  </si>
  <si>
    <t>Земельный налог с физических лиц, обладающих земельным участком, расположенным в границах  городских  поселений</t>
  </si>
  <si>
    <t xml:space="preserve">   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</t>
  </si>
  <si>
    <t>868 1 11 05013 13 0000 120</t>
  </si>
  <si>
    <t xml:space="preserve">    - доходы от сдачи в аренду имущества, находящегося в оперативном управлении  органов управления городских поселений и созданных ими учреждений (за исключением имущества муниципальных бюджетных и  автономных учреждений)</t>
  </si>
  <si>
    <t>874 1 11 05035 13 0000 120</t>
  </si>
  <si>
    <t>Доходы от сдачи в аренду имущества, составляющего казну городских поселений (за исключением земельных участков)</t>
  </si>
  <si>
    <t>874 1 11 05075 13 0000 120</t>
  </si>
  <si>
    <t>Прочие поступления от использования имущества, находящегося в собственности городских поселений(за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</si>
  <si>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874 1 11 09045 13 0000 120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</si>
  <si>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</si>
  <si>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868 1 14 06013 13 0000 430</t>
  </si>
  <si>
    <t>874 2 02 02041 13 0000 151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</si>
  <si>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городских  поселениях (за исключением автомобильных дорог федерального значения)</t>
  </si>
  <si>
    <t xml:space="preserve">Дотации бюджетам городских поселений на выравнивание бюджетной обеспеченности </t>
  </si>
  <si>
    <t>852 2 02 01001 13 0000 151</t>
  </si>
  <si>
    <t>Субсидия на обеспечение мероприятий по переселению граждан из аварийного жилищного фонда за счет средств  бюджетов</t>
  </si>
  <si>
    <t>05.3.9602</t>
  </si>
  <si>
    <t>Муниципальная целевая программа "Поддержка и развитие малого и среднего предпринимательства моногорода Гаврилов-Ям Ярославской области на 2013-2015 годы"</t>
  </si>
  <si>
    <t xml:space="preserve">Мероприятия по содержанию и ремонту муниципального имущества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</si>
  <si>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2"/>
        <rFont val="Times New Roman"/>
        <family val="1"/>
      </rPr>
      <t>1</t>
    </r>
    <r>
      <rPr>
        <i/>
        <sz val="12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</si>
  <si>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</si>
  <si>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Расходы на социальные выплаты молодым семьям на приобретение(строительство) жилья в рамках муниципальной программы «Обеспечение жильем молодых семей городского поселения Гаврилов-Ям Ярославской области на 2014-2015годы»</t>
  </si>
  <si>
    <t>Расходы на социальную поддержку жителей городского поселения Гаврилов-Ям в сфере ипотечного жилищного кредитования в рамках муниципальной целевой программы «Поддержка граждан в сфере ипотечного кредитования на территории городского поселения Гаврилов-Ям Ярославской области на 2014-2015годы»</t>
  </si>
  <si>
    <t>Расходы на социальные выплаты молодым семьям на приобретение(строительство) жилья в рамках муниципальной целевой программы «Обеспечение жильем молодых семей городского поселения Гаврилов-Ям Ярославской области на 2014-2015годы»</t>
  </si>
  <si>
    <t>Субсидии бюджетам на бюджетные инвестиции для модернизации объектов коммунальной инфраструктуры</t>
  </si>
  <si>
    <t xml:space="preserve">000 2 02 02078 00 0000 151 </t>
  </si>
  <si>
    <t>Субсидии бюджетам городских поселений на бюджетные инвестиции для модернизации объектов коммунальной инфраструктуры</t>
  </si>
  <si>
    <t xml:space="preserve">874 2 02 02078 13 0000 151 </t>
  </si>
  <si>
    <t>Мероприятия по обеспечению пожарной безопасности в рамках муниципальной целевой программы «Обеспечение первичных мер противопожарной безопасности на территории городского поселения Гаврилов-Ям на 2014-2017 гг.»</t>
  </si>
  <si>
    <r>
      <t>874 01 03 01 00 13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4610 710</t>
    </r>
  </si>
  <si>
    <t>874 01 05 02 01 13 0000 510</t>
  </si>
  <si>
    <t>874 01 05 02 01 13 0000 610</t>
  </si>
  <si>
    <t>Субсидия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за счет средств, поступивших от государственной корпорации-Фонда содействия реформированию ЖКХ</t>
  </si>
  <si>
    <t xml:space="preserve">000 2 02 02088 00 0000 151 </t>
  </si>
  <si>
    <t>Субсидия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</si>
  <si>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000 2 02 02089 00 0000 151 </t>
  </si>
  <si>
    <t>05.3.9502</t>
  </si>
  <si>
    <t>Обеспечение мероприятий по переселению граждан из аварийного жилищного фонда ва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</si>
  <si>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помещений, за счет средств областного бюджета</t>
  </si>
  <si>
    <t>05.3.9005</t>
  </si>
  <si>
    <t>Прочие субсидии</t>
  </si>
  <si>
    <t>000 2 02 02999 00 0000 151</t>
  </si>
  <si>
    <t>Субсидия на реализацию подпрограммы "Государственная поддержка граждан, проживающих на территории Ярославской области, в сфере ипотечного кредитования"</t>
  </si>
  <si>
    <t>Субсидия на реализацию подпрограммы "Государственная поддержка граждан, проживающих на территории Ярославской области, в сфере ипотечного жилищного кредитования"</t>
  </si>
  <si>
    <t>05.2.7123</t>
  </si>
  <si>
    <t>Субсидия на  реализацию подпрограммы "Государственная поддержка граждан, проживающих на территории Ярославской области, в сфере ипотечного жилищного кредитования"</t>
  </si>
  <si>
    <t>Субсидия бюджетам городских поселений на обеспечение мероприятий по переселению граждан из аврийного жилищного фонда  за счет средств, поступивших от государственной корпорации - Фонда содействия реформированию ЖКХ</t>
  </si>
  <si>
    <t xml:space="preserve">874 2 02 02088 13 0002 151 </t>
  </si>
  <si>
    <t>Субсидии бюджетам городских  поселений на обеспечение мероприятий по переселению граждан из аварийного жилищного фонда за счет средств бюджетов</t>
  </si>
  <si>
    <t xml:space="preserve">874 2 02 02089 13 0002 151 </t>
  </si>
  <si>
    <t>Прочие субсидии бюджетам городских поселений</t>
  </si>
  <si>
    <t>000 2 02 02999 13 0000 151</t>
  </si>
  <si>
    <t>874 2 02 02999 13 2030 151</t>
  </si>
  <si>
    <t>Субсидии бюджетам на обеспечение жильем молодых семей</t>
  </si>
  <si>
    <t>000 2 02 02008 00 0000 151</t>
  </si>
  <si>
    <t>Субсидии бюджетам городских поселений на обеспечение жильем молодых семей</t>
  </si>
  <si>
    <t>874 2 02 02008 13 0000 151</t>
  </si>
  <si>
    <t>Субсидия на благоустройство и реставрацию воинских захоронений и военно-мемориальных объектов</t>
  </si>
  <si>
    <t>874 2 02 02999 13 2061 151</t>
  </si>
  <si>
    <t>Субсидия на  реализацию мероприятий подпрограммы "Государственная поддержка молодых семей  Ярославской  области в приобретении (строительстве) жилья"</t>
  </si>
  <si>
    <t>05.1.7119</t>
  </si>
  <si>
    <t>02.2.0000</t>
  </si>
  <si>
    <t>Мероприятия по патриотическому воспитанию</t>
  </si>
  <si>
    <t>02.2.1526</t>
  </si>
  <si>
    <t>02.2.7418</t>
  </si>
  <si>
    <t>Расходы на мероприятия по благоустройству и реконструкции воинских захоронений и военно-мемориальных объектов</t>
  </si>
  <si>
    <t>Расходы на мероприятия по благоустройству и реконструкции воинских захоронений и военно-мемориальных объектов за счет средств областного бюджета</t>
  </si>
  <si>
    <t>8741 11 05013 13 0000 120</t>
  </si>
  <si>
    <t>874 1 14 06013 13 0000 430</t>
  </si>
  <si>
    <t>852 2 02 01999 13 1003 151</t>
  </si>
  <si>
    <t>Муниципальная целевая программа "Комплексный инвестиционный план модернизации городского поселения Гаврилов-Ям" на 2010-2015 годы</t>
  </si>
  <si>
    <t>15.2.0000</t>
  </si>
  <si>
    <t>Мероприятия по модернизации объектов инфраструктуры в рамках муниципальной целевой программы "Комплексный инвестиционный план модернизации городского поселения Гаврилов-Ям" на 2010-2015 годы</t>
  </si>
  <si>
    <t>15.2.1547</t>
  </si>
  <si>
    <t>Приложение 1</t>
  </si>
  <si>
    <t xml:space="preserve">                                                                                                                                    Приложение 3</t>
  </si>
  <si>
    <t xml:space="preserve">                                                                                                        Приложение 4</t>
  </si>
  <si>
    <t xml:space="preserve">                           Приложение5</t>
  </si>
  <si>
    <t>Прочие дотации бюджетам городских поселений(Дотации на реализацию мероприятий, предусмотренных нормативными правовыми актами ОМСУ)</t>
  </si>
  <si>
    <t>Прочие безвозмездные поступления</t>
  </si>
  <si>
    <t>000 2 07 00000 00 0000 180</t>
  </si>
  <si>
    <t>Прочие безвозмездые поступления   в бюджеты поселений</t>
  </si>
  <si>
    <t>874 2 02 04029 13 0000 151</t>
  </si>
  <si>
    <t>Межбюджетные трансферты, передаваемые бюджетам городских поселений на реализацию дополнительных мероприятий в сфере занятости населения</t>
  </si>
  <si>
    <t>Иные межбюджетные трансферты</t>
  </si>
  <si>
    <t>000 2 02 04000 00 0000 151</t>
  </si>
  <si>
    <t>Субсидии бюджетам на реализацию федеральных программ</t>
  </si>
  <si>
    <t>000 2 02 02051 00 0000 151</t>
  </si>
  <si>
    <t>Субсидии бюджетам поселений на реализацию подпрограммы "Обеспечение жильем молодых семей" ФЦП "Жилище"</t>
  </si>
  <si>
    <t>874 2 02 02051 13 0000 151</t>
  </si>
  <si>
    <t>Доходы от оказания платных услуг и компенсации затрат государства</t>
  </si>
  <si>
    <t xml:space="preserve">000 1 13 00000 00 0000 000 </t>
  </si>
  <si>
    <t xml:space="preserve"> Прочие доходы от оказания платных услуг(работ) получателями средств бюджетов поселений </t>
  </si>
  <si>
    <t xml:space="preserve">874 113 01995 10 0000 130   </t>
  </si>
  <si>
    <t>Доходы, поступающие в порядке возмещения расходов, понесенных в связи с эксплуатацией имущества поселений</t>
  </si>
  <si>
    <t xml:space="preserve">874 113 02065 10 0000 130   </t>
  </si>
  <si>
    <t xml:space="preserve">Прочие доходы от компенсации затрат бюджетов поселений         </t>
  </si>
  <si>
    <t xml:space="preserve">874 113 02995 10 0000 130   </t>
  </si>
  <si>
    <t>874 2 07 05030 13 0000 180</t>
  </si>
  <si>
    <t>Общеэкономические вопросы</t>
  </si>
  <si>
    <t>Расходы на реализацию региональной программы дополнительных мероприятий в сфере занятости населения Ярославской области за счет средств федерального бюджета</t>
  </si>
  <si>
    <t>50.0.5083</t>
  </si>
  <si>
    <t>14.2.7204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</si>
  <si>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</si>
  <si>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Прочие мероприятия по благоустройству в рамках муниципальной программы  "Благоустройство городского поселения Гаврилов-Ям Ярославской области на 2015 -2017 годы"</t>
  </si>
  <si>
    <t>Расходы на реализацию подпрограммы "Обеспечение жильем молодых семей" в рамках ФЦП "Жилище" на 2011-2015 годы государственной программы РФ "О беспечение доступным и комфортным жильем и коммунальными услугами граждан РФ"</t>
  </si>
  <si>
    <t>05.1.5020</t>
  </si>
  <si>
    <t>Прочие дотации бюджетам городских поселений (Дотации на реализацию мероприятий, предусмотренных нормативными правовыми актами органов государственной власти Ярославской области)</t>
  </si>
  <si>
    <t>Муниципальная целевая программа "Комплексного развития систем коммунальной инфраструктуры городского поселения Гаврилов-Ям " на 2012-2017 годы</t>
  </si>
  <si>
    <t>14.2.0000</t>
  </si>
  <si>
    <t xml:space="preserve">Бюджетные инвестиции в объекты капитального строительства </t>
  </si>
  <si>
    <t>15.2.1530</t>
  </si>
  <si>
    <t>Доходы от уплаты акцизов на автомобильный бензин,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</si>
  <si>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</si>
  <si>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Муниципальная программа "Развитие объектов инфраструктуры городского поселения Гаврилов-Ям "</t>
  </si>
  <si>
    <t>от  17.11.2015г. № 53</t>
  </si>
  <si>
    <t xml:space="preserve">                                                                                                                                   от  17.11.2015г. № 53</t>
  </si>
  <si>
    <t xml:space="preserve">                                                                                                         от  17.11.2015г. № 53</t>
  </si>
  <si>
    <t xml:space="preserve">                            от  17.11.2015г. № 53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</si>
</sst>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;\-;"/>
    <numFmt numFmtId="166" formatCode="00.00;\-;"/>
    <numFmt numFmtId="167" formatCode="#,##0.0;[Red]\-#,##0.0;\ "/>
    <numFmt numFmtId="168" formatCode="000"/>
    <numFmt numFmtId="169" formatCode="000\.00\.00;\-;"/>
    <numFmt numFmtId="170" formatCode="000;\-;"/>
    <numFmt numFmtId="171" formatCode="#,##0.00;[Red]\-#,##0.00;\ "/>
    <numFmt numFmtId="172" formatCode="0000000"/>
    <numFmt numFmtId="173" formatCode="#,##0.00_ ;[Red]\-#,##0.00\ "/>
    <numFmt numFmtId="174" formatCode="00.0;\-;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i/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i/>
      <sz val="14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0"/>
      <name val="Arial"/>
      <family val="2"/>
    </font>
    <font>
      <sz val="6"/>
      <name val="Times New Roman"/>
      <family val="1"/>
    </font>
    <font>
      <i/>
      <sz val="10"/>
      <name val="Arial Cyr"/>
      <family val="0"/>
    </font>
    <font>
      <i/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1" fillId="21" borderId="7" applyNumberFormat="0" applyAlignment="0" applyProtection="0"/>
    <xf numFmtId="0" fontId="3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36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53" applyNumberFormat="1" applyFont="1" applyFill="1" applyAlignment="1" applyProtection="1">
      <alignment horizontal="left" vertical="center"/>
      <protection hidden="1"/>
    </xf>
    <xf numFmtId="0" fontId="4" fillId="0" borderId="0" xfId="53" applyFont="1" applyFill="1" applyAlignment="1" applyProtection="1">
      <alignment horizontal="center" vertical="center"/>
      <protection hidden="1"/>
    </xf>
    <xf numFmtId="0" fontId="3" fillId="0" borderId="0" xfId="53" applyFont="1" applyFill="1" applyAlignment="1" applyProtection="1">
      <alignment horizontal="right" vertical="center"/>
      <protection hidden="1"/>
    </xf>
    <xf numFmtId="0" fontId="12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53" applyNumberFormat="1" applyFont="1" applyFill="1" applyBorder="1" applyAlignment="1" applyProtection="1">
      <alignment horizontal="center" vertical="center" wrapText="1"/>
      <protection hidden="1"/>
    </xf>
    <xf numFmtId="164" fontId="11" fillId="0" borderId="16" xfId="53" applyNumberFormat="1" applyFont="1" applyFill="1" applyBorder="1" applyAlignment="1" applyProtection="1">
      <alignment vertical="center" wrapText="1"/>
      <protection hidden="1"/>
    </xf>
    <xf numFmtId="165" fontId="11" fillId="0" borderId="11" xfId="53" applyNumberFormat="1" applyFont="1" applyFill="1" applyBorder="1" applyAlignment="1" applyProtection="1">
      <alignment horizontal="center" vertical="center" wrapText="1"/>
      <protection hidden="1"/>
    </xf>
    <xf numFmtId="166" fontId="11" fillId="0" borderId="11" xfId="53" applyNumberFormat="1" applyFont="1" applyFill="1" applyBorder="1" applyAlignment="1" applyProtection="1">
      <alignment horizontal="center" vertical="center" wrapText="1"/>
      <protection hidden="1"/>
    </xf>
    <xf numFmtId="164" fontId="7" fillId="0" borderId="17" xfId="53" applyNumberFormat="1" applyFont="1" applyFill="1" applyBorder="1" applyAlignment="1" applyProtection="1">
      <alignment vertical="center" wrapText="1"/>
      <protection hidden="1"/>
    </xf>
    <xf numFmtId="165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66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64" fontId="11" fillId="0" borderId="17" xfId="53" applyNumberFormat="1" applyFont="1" applyFill="1" applyBorder="1" applyAlignment="1" applyProtection="1">
      <alignment vertical="center" wrapText="1"/>
      <protection hidden="1"/>
    </xf>
    <xf numFmtId="165" fontId="11" fillId="0" borderId="12" xfId="53" applyNumberFormat="1" applyFont="1" applyFill="1" applyBorder="1" applyAlignment="1" applyProtection="1">
      <alignment horizontal="center" vertical="center" wrapText="1"/>
      <protection hidden="1"/>
    </xf>
    <xf numFmtId="166" fontId="11" fillId="0" borderId="12" xfId="53" applyNumberFormat="1" applyFont="1" applyFill="1" applyBorder="1" applyAlignment="1" applyProtection="1">
      <alignment horizontal="center" vertical="center" wrapText="1"/>
      <protection hidden="1"/>
    </xf>
    <xf numFmtId="166" fontId="7" fillId="0" borderId="12" xfId="53" applyNumberFormat="1" applyFont="1" applyFill="1" applyBorder="1" applyAlignment="1" applyProtection="1">
      <alignment horizontal="center" wrapText="1"/>
      <protection hidden="1"/>
    </xf>
    <xf numFmtId="164" fontId="11" fillId="0" borderId="12" xfId="53" applyNumberFormat="1" applyFont="1" applyFill="1" applyBorder="1" applyAlignment="1" applyProtection="1">
      <alignment vertical="center" wrapText="1"/>
      <protection hidden="1"/>
    </xf>
    <xf numFmtId="164" fontId="7" fillId="0" borderId="12" xfId="53" applyNumberFormat="1" applyFont="1" applyFill="1" applyBorder="1" applyAlignment="1" applyProtection="1">
      <alignment vertical="center" wrapText="1"/>
      <protection hidden="1"/>
    </xf>
    <xf numFmtId="166" fontId="11" fillId="0" borderId="18" xfId="53" applyNumberFormat="1" applyFont="1" applyFill="1" applyBorder="1" applyAlignment="1" applyProtection="1">
      <alignment horizontal="center" vertical="center"/>
      <protection hidden="1"/>
    </xf>
    <xf numFmtId="2" fontId="11" fillId="0" borderId="19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Protection="1">
      <alignment/>
      <protection hidden="1"/>
    </xf>
    <xf numFmtId="0" fontId="10" fillId="0" borderId="0" xfId="53" applyProtection="1">
      <alignment/>
      <protection hidden="1"/>
    </xf>
    <xf numFmtId="0" fontId="10" fillId="0" borderId="0" xfId="53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14" fillId="0" borderId="0" xfId="53" applyNumberFormat="1" applyFont="1" applyFill="1" applyAlignment="1" applyProtection="1">
      <alignment horizontal="left" vertical="center"/>
      <protection hidden="1"/>
    </xf>
    <xf numFmtId="0" fontId="15" fillId="0" borderId="0" xfId="53" applyNumberFormat="1" applyFont="1" applyFill="1" applyAlignment="1" applyProtection="1">
      <alignment/>
      <protection hidden="1"/>
    </xf>
    <xf numFmtId="167" fontId="5" fillId="0" borderId="20" xfId="53" applyNumberFormat="1" applyFont="1" applyFill="1" applyBorder="1" applyAlignment="1" applyProtection="1">
      <alignment horizontal="left" vertical="center" wrapText="1"/>
      <protection hidden="1"/>
    </xf>
    <xf numFmtId="168" fontId="5" fillId="0" borderId="20" xfId="53" applyNumberFormat="1" applyFont="1" applyFill="1" applyBorder="1" applyAlignment="1" applyProtection="1">
      <alignment horizontal="center" vertical="center" wrapText="1"/>
      <protection hidden="1"/>
    </xf>
    <xf numFmtId="165" fontId="5" fillId="0" borderId="20" xfId="53" applyNumberFormat="1" applyFont="1" applyFill="1" applyBorder="1" applyAlignment="1" applyProtection="1">
      <alignment horizontal="center" vertical="center" wrapText="1"/>
      <protection hidden="1"/>
    </xf>
    <xf numFmtId="169" fontId="5" fillId="0" borderId="20" xfId="53" applyNumberFormat="1" applyFont="1" applyFill="1" applyBorder="1" applyAlignment="1" applyProtection="1">
      <alignment horizontal="center" vertical="center" wrapText="1"/>
      <protection hidden="1"/>
    </xf>
    <xf numFmtId="170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171" fontId="17" fillId="0" borderId="12" xfId="53" applyNumberFormat="1" applyFont="1" applyFill="1" applyBorder="1" applyAlignment="1" applyProtection="1">
      <alignment horizontal="center" vertical="center" wrapText="1"/>
      <protection hidden="1"/>
    </xf>
    <xf numFmtId="167" fontId="18" fillId="0" borderId="20" xfId="53" applyNumberFormat="1" applyFont="1" applyFill="1" applyBorder="1" applyAlignment="1" applyProtection="1">
      <alignment horizontal="left" vertical="center" wrapText="1"/>
      <protection hidden="1"/>
    </xf>
    <xf numFmtId="168" fontId="18" fillId="0" borderId="20" xfId="53" applyNumberFormat="1" applyFont="1" applyFill="1" applyBorder="1" applyAlignment="1" applyProtection="1">
      <alignment horizontal="center" vertical="center" wrapText="1"/>
      <protection hidden="1"/>
    </xf>
    <xf numFmtId="165" fontId="18" fillId="0" borderId="20" xfId="53" applyNumberFormat="1" applyFont="1" applyFill="1" applyBorder="1" applyAlignment="1" applyProtection="1">
      <alignment horizontal="center" vertical="center" wrapText="1"/>
      <protection hidden="1"/>
    </xf>
    <xf numFmtId="169" fontId="18" fillId="0" borderId="20" xfId="53" applyNumberFormat="1" applyFont="1" applyFill="1" applyBorder="1" applyAlignment="1" applyProtection="1">
      <alignment horizontal="center" vertical="center" wrapText="1"/>
      <protection hidden="1"/>
    </xf>
    <xf numFmtId="170" fontId="18" fillId="0" borderId="12" xfId="53" applyNumberFormat="1" applyFont="1" applyFill="1" applyBorder="1" applyAlignment="1" applyProtection="1">
      <alignment horizontal="center" vertical="center" wrapText="1"/>
      <protection hidden="1"/>
    </xf>
    <xf numFmtId="171" fontId="18" fillId="0" borderId="12" xfId="53" applyNumberFormat="1" applyFont="1" applyFill="1" applyBorder="1" applyAlignment="1" applyProtection="1">
      <alignment horizontal="center" vertical="center" wrapText="1"/>
      <protection hidden="1"/>
    </xf>
    <xf numFmtId="167" fontId="6" fillId="0" borderId="20" xfId="53" applyNumberFormat="1" applyFont="1" applyFill="1" applyBorder="1" applyAlignment="1" applyProtection="1">
      <alignment horizontal="left" vertical="center" wrapText="1"/>
      <protection hidden="1"/>
    </xf>
    <xf numFmtId="168" fontId="6" fillId="0" borderId="20" xfId="53" applyNumberFormat="1" applyFont="1" applyFill="1" applyBorder="1" applyAlignment="1" applyProtection="1">
      <alignment horizontal="center" vertical="center" wrapText="1"/>
      <protection hidden="1"/>
    </xf>
    <xf numFmtId="165" fontId="6" fillId="0" borderId="20" xfId="53" applyNumberFormat="1" applyFont="1" applyFill="1" applyBorder="1" applyAlignment="1" applyProtection="1">
      <alignment horizontal="center" vertical="center" wrapText="1"/>
      <protection hidden="1"/>
    </xf>
    <xf numFmtId="169" fontId="6" fillId="0" borderId="20" xfId="53" applyNumberFormat="1" applyFont="1" applyFill="1" applyBorder="1" applyAlignment="1" applyProtection="1">
      <alignment horizontal="center" vertical="center" wrapText="1"/>
      <protection hidden="1"/>
    </xf>
    <xf numFmtId="17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171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167" fontId="3" fillId="0" borderId="20" xfId="53" applyNumberFormat="1" applyFont="1" applyFill="1" applyBorder="1" applyAlignment="1" applyProtection="1">
      <alignment horizontal="left" vertical="center" wrapText="1"/>
      <protection hidden="1"/>
    </xf>
    <xf numFmtId="169" fontId="3" fillId="0" borderId="20" xfId="53" applyNumberFormat="1" applyFont="1" applyFill="1" applyBorder="1" applyAlignment="1" applyProtection="1">
      <alignment horizontal="center" vertical="center" wrapText="1"/>
      <protection hidden="1"/>
    </xf>
    <xf numFmtId="171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2" applyNumberFormat="1" applyFont="1" applyFill="1" applyBorder="1" applyAlignment="1" applyProtection="1">
      <alignment vertical="top" wrapText="1"/>
      <protection hidden="1"/>
    </xf>
    <xf numFmtId="170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71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70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169" fontId="7" fillId="0" borderId="20" xfId="53" applyNumberFormat="1" applyFont="1" applyFill="1" applyBorder="1" applyAlignment="1" applyProtection="1">
      <alignment horizontal="center" vertical="center" wrapText="1"/>
      <protection hidden="1"/>
    </xf>
    <xf numFmtId="168" fontId="3" fillId="0" borderId="20" xfId="53" applyNumberFormat="1" applyFont="1" applyFill="1" applyBorder="1" applyAlignment="1" applyProtection="1">
      <alignment horizontal="center" vertical="center" wrapText="1"/>
      <protection hidden="1"/>
    </xf>
    <xf numFmtId="165" fontId="3" fillId="0" borderId="20" xfId="53" applyNumberFormat="1" applyFont="1" applyFill="1" applyBorder="1" applyAlignment="1" applyProtection="1">
      <alignment horizontal="center" vertical="center" wrapText="1"/>
      <protection hidden="1"/>
    </xf>
    <xf numFmtId="168" fontId="7" fillId="0" borderId="20" xfId="53" applyNumberFormat="1" applyFont="1" applyFill="1" applyBorder="1" applyAlignment="1" applyProtection="1">
      <alignment horizontal="center" vertical="center" wrapText="1"/>
      <protection hidden="1"/>
    </xf>
    <xf numFmtId="165" fontId="7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52" applyNumberFormat="1" applyFont="1" applyFill="1" applyBorder="1" applyAlignment="1" applyProtection="1">
      <alignment vertical="top" wrapText="1"/>
      <protection hidden="1"/>
    </xf>
    <xf numFmtId="167" fontId="3" fillId="0" borderId="12" xfId="53" applyNumberFormat="1" applyFont="1" applyFill="1" applyBorder="1" applyAlignment="1" applyProtection="1">
      <alignment horizontal="left" vertical="center" wrapText="1"/>
      <protection hidden="1"/>
    </xf>
    <xf numFmtId="168" fontId="19" fillId="0" borderId="20" xfId="53" applyNumberFormat="1" applyFont="1" applyFill="1" applyBorder="1" applyAlignment="1" applyProtection="1">
      <alignment horizontal="center" vertical="center" wrapText="1"/>
      <protection hidden="1"/>
    </xf>
    <xf numFmtId="167" fontId="7" fillId="0" borderId="20" xfId="53" applyNumberFormat="1" applyFont="1" applyFill="1" applyBorder="1" applyAlignment="1" applyProtection="1">
      <alignment horizontal="left" vertical="center" wrapText="1"/>
      <protection hidden="1"/>
    </xf>
    <xf numFmtId="168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165" fontId="3" fillId="0" borderId="21" xfId="53" applyNumberFormat="1" applyFont="1" applyFill="1" applyBorder="1" applyAlignment="1" applyProtection="1">
      <alignment horizontal="center" vertical="center" wrapText="1"/>
      <protection hidden="1"/>
    </xf>
    <xf numFmtId="167" fontId="6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22" xfId="53" applyFont="1" applyBorder="1">
      <alignment/>
      <protection/>
    </xf>
    <xf numFmtId="0" fontId="7" fillId="0" borderId="23" xfId="53" applyFont="1" applyBorder="1">
      <alignment/>
      <protection/>
    </xf>
    <xf numFmtId="0" fontId="7" fillId="0" borderId="24" xfId="53" applyFont="1" applyBorder="1">
      <alignment/>
      <protection/>
    </xf>
    <xf numFmtId="170" fontId="7" fillId="0" borderId="22" xfId="53" applyNumberFormat="1" applyFont="1" applyFill="1" applyBorder="1" applyAlignment="1" applyProtection="1">
      <alignment horizontal="center" vertical="center" wrapText="1"/>
      <protection hidden="1"/>
    </xf>
    <xf numFmtId="167" fontId="7" fillId="0" borderId="20" xfId="53" applyNumberFormat="1" applyFont="1" applyFill="1" applyBorder="1" applyAlignment="1" applyProtection="1">
      <alignment horizontal="left" vertical="top" wrapText="1"/>
      <protection hidden="1"/>
    </xf>
    <xf numFmtId="0" fontId="3" fillId="0" borderId="12" xfId="0" applyFont="1" applyBorder="1" applyAlignment="1">
      <alignment vertical="top" wrapText="1"/>
    </xf>
    <xf numFmtId="168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65" fontId="7" fillId="0" borderId="21" xfId="53" applyNumberFormat="1" applyFont="1" applyFill="1" applyBorder="1" applyAlignment="1" applyProtection="1">
      <alignment horizontal="center" vertical="center" wrapText="1"/>
      <protection hidden="1"/>
    </xf>
    <xf numFmtId="165" fontId="20" fillId="0" borderId="20" xfId="53" applyNumberFormat="1" applyFont="1" applyFill="1" applyBorder="1" applyAlignment="1" applyProtection="1">
      <alignment horizontal="center" vertical="center" wrapText="1"/>
      <protection hidden="1"/>
    </xf>
    <xf numFmtId="169" fontId="20" fillId="0" borderId="20" xfId="53" applyNumberFormat="1" applyFont="1" applyFill="1" applyBorder="1" applyAlignment="1" applyProtection="1">
      <alignment horizontal="center" vertical="center" wrapText="1"/>
      <protection hidden="1"/>
    </xf>
    <xf numFmtId="170" fontId="20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3" applyFont="1" applyBorder="1" applyAlignment="1">
      <alignment wrapText="1"/>
      <protection/>
    </xf>
    <xf numFmtId="0" fontId="5" fillId="0" borderId="12" xfId="53" applyFont="1" applyBorder="1">
      <alignment/>
      <protection/>
    </xf>
    <xf numFmtId="171" fontId="17" fillId="0" borderId="12" xfId="53" applyNumberFormat="1" applyFont="1" applyBorder="1" applyAlignment="1">
      <alignment horizontal="center" vertical="center"/>
      <protection/>
    </xf>
    <xf numFmtId="171" fontId="21" fillId="0" borderId="12" xfId="53" applyNumberFormat="1" applyFont="1" applyBorder="1" applyAlignment="1">
      <alignment horizontal="center" vertical="center"/>
      <protection/>
    </xf>
    <xf numFmtId="167" fontId="18" fillId="0" borderId="12" xfId="53" applyNumberFormat="1" applyFont="1" applyFill="1" applyBorder="1" applyAlignment="1" applyProtection="1">
      <alignment horizontal="left" vertical="center" wrapText="1"/>
      <protection hidden="1"/>
    </xf>
    <xf numFmtId="171" fontId="7" fillId="0" borderId="22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2" fontId="6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164" fontId="7" fillId="0" borderId="17" xfId="53" applyNumberFormat="1" applyFont="1" applyFill="1" applyBorder="1" applyAlignment="1" applyProtection="1">
      <alignment horizontal="left" vertical="top" wrapText="1"/>
      <protection hidden="1"/>
    </xf>
    <xf numFmtId="0" fontId="10" fillId="0" borderId="12" xfId="53" applyBorder="1">
      <alignment/>
      <protection/>
    </xf>
    <xf numFmtId="169" fontId="3" fillId="0" borderId="12" xfId="53" applyNumberFormat="1" applyFont="1" applyFill="1" applyBorder="1" applyAlignment="1" applyProtection="1">
      <alignment horizontal="center" wrapText="1"/>
      <protection hidden="1"/>
    </xf>
    <xf numFmtId="169" fontId="6" fillId="0" borderId="12" xfId="53" applyNumberFormat="1" applyFont="1" applyFill="1" applyBorder="1" applyAlignment="1" applyProtection="1">
      <alignment horizontal="center" wrapText="1"/>
      <protection hidden="1"/>
    </xf>
    <xf numFmtId="0" fontId="5" fillId="0" borderId="20" xfId="53" applyFont="1" applyBorder="1" applyAlignment="1">
      <alignment horizontal="center" vertical="center"/>
      <protection/>
    </xf>
    <xf numFmtId="0" fontId="5" fillId="0" borderId="20" xfId="53" applyFont="1" applyBorder="1">
      <alignment/>
      <protection/>
    </xf>
    <xf numFmtId="0" fontId="3" fillId="0" borderId="20" xfId="53" applyFont="1" applyBorder="1" applyAlignment="1">
      <alignment wrapText="1"/>
      <protection/>
    </xf>
    <xf numFmtId="169" fontId="3" fillId="0" borderId="20" xfId="53" applyNumberFormat="1" applyFont="1" applyFill="1" applyBorder="1" applyAlignment="1" applyProtection="1">
      <alignment horizontal="center" wrapText="1"/>
      <protection hidden="1"/>
    </xf>
    <xf numFmtId="170" fontId="18" fillId="0" borderId="22" xfId="53" applyNumberFormat="1" applyFont="1" applyFill="1" applyBorder="1" applyAlignment="1" applyProtection="1">
      <alignment horizontal="center" vertical="center" wrapText="1"/>
      <protection hidden="1"/>
    </xf>
    <xf numFmtId="169" fontId="6" fillId="0" borderId="20" xfId="53" applyNumberFormat="1" applyFont="1" applyFill="1" applyBorder="1" applyAlignment="1" applyProtection="1">
      <alignment horizontal="center" wrapText="1"/>
      <protection hidden="1"/>
    </xf>
    <xf numFmtId="169" fontId="3" fillId="0" borderId="21" xfId="53" applyNumberFormat="1" applyFont="1" applyFill="1" applyBorder="1" applyAlignment="1" applyProtection="1">
      <alignment horizontal="center" wrapText="1"/>
      <protection hidden="1"/>
    </xf>
    <xf numFmtId="0" fontId="7" fillId="0" borderId="12" xfId="53" applyFont="1" applyBorder="1">
      <alignment/>
      <protection/>
    </xf>
    <xf numFmtId="0" fontId="3" fillId="0" borderId="20" xfId="0" applyFont="1" applyBorder="1" applyAlignment="1">
      <alignment vertical="top" wrapText="1"/>
    </xf>
    <xf numFmtId="169" fontId="6" fillId="0" borderId="24" xfId="53" applyNumberFormat="1" applyFont="1" applyFill="1" applyBorder="1" applyAlignment="1" applyProtection="1">
      <alignment horizontal="center" wrapText="1"/>
      <protection hidden="1"/>
    </xf>
    <xf numFmtId="0" fontId="3" fillId="0" borderId="12" xfId="53" applyFont="1" applyBorder="1">
      <alignment/>
      <protection/>
    </xf>
    <xf numFmtId="0" fontId="3" fillId="0" borderId="12" xfId="53" applyFont="1" applyBorder="1" applyAlignment="1">
      <alignment horizontal="left" vertical="center" wrapText="1"/>
      <protection/>
    </xf>
    <xf numFmtId="173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167" fontId="11" fillId="0" borderId="20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169" fontId="7" fillId="0" borderId="20" xfId="53" applyNumberFormat="1" applyFont="1" applyFill="1" applyBorder="1" applyAlignment="1" applyProtection="1">
      <alignment horizontal="center" wrapText="1"/>
      <protection hidden="1"/>
    </xf>
    <xf numFmtId="49" fontId="3" fillId="0" borderId="12" xfId="53" applyNumberFormat="1" applyFont="1" applyFill="1" applyBorder="1" applyAlignment="1" applyProtection="1">
      <alignment horizontal="center" wrapText="1"/>
      <protection hidden="1"/>
    </xf>
    <xf numFmtId="49" fontId="6" fillId="0" borderId="20" xfId="53" applyNumberFormat="1" applyFont="1" applyFill="1" applyBorder="1" applyAlignment="1" applyProtection="1">
      <alignment horizontal="center" wrapText="1"/>
      <protection hidden="1"/>
    </xf>
    <xf numFmtId="4" fontId="6" fillId="0" borderId="13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wrapText="1"/>
    </xf>
    <xf numFmtId="4" fontId="6" fillId="0" borderId="12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6" fillId="0" borderId="11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vertical="center" wrapText="1"/>
    </xf>
    <xf numFmtId="168" fontId="7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28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6" fillId="0" borderId="28" xfId="0" applyFont="1" applyBorder="1" applyAlignment="1">
      <alignment wrapText="1"/>
    </xf>
    <xf numFmtId="168" fontId="7" fillId="0" borderId="22" xfId="52" applyNumberFormat="1" applyFont="1" applyFill="1" applyBorder="1" applyAlignment="1" applyProtection="1">
      <alignment horizontal="center" vertical="center"/>
      <protection hidden="1"/>
    </xf>
    <xf numFmtId="0" fontId="7" fillId="0" borderId="12" xfId="53" applyFont="1" applyBorder="1" applyAlignment="1">
      <alignment horizontal="left" vertical="center" wrapText="1"/>
      <protection/>
    </xf>
    <xf numFmtId="168" fontId="4" fillId="0" borderId="20" xfId="53" applyNumberFormat="1" applyFont="1" applyFill="1" applyBorder="1" applyAlignment="1" applyProtection="1">
      <alignment horizontal="center" vertical="center" wrapText="1"/>
      <protection hidden="1"/>
    </xf>
    <xf numFmtId="165" fontId="4" fillId="0" borderId="20" xfId="53" applyNumberFormat="1" applyFont="1" applyFill="1" applyBorder="1" applyAlignment="1" applyProtection="1">
      <alignment horizontal="center" vertical="center" wrapText="1"/>
      <protection hidden="1"/>
    </xf>
    <xf numFmtId="171" fontId="20" fillId="0" borderId="12" xfId="53" applyNumberFormat="1" applyFont="1" applyFill="1" applyBorder="1" applyAlignment="1" applyProtection="1">
      <alignment horizontal="center" vertical="center" wrapText="1"/>
      <protection hidden="1"/>
    </xf>
    <xf numFmtId="168" fontId="14" fillId="0" borderId="20" xfId="53" applyNumberFormat="1" applyFont="1" applyFill="1" applyBorder="1" applyAlignment="1" applyProtection="1">
      <alignment horizontal="center" vertical="center" wrapText="1"/>
      <protection hidden="1"/>
    </xf>
    <xf numFmtId="165" fontId="14" fillId="0" borderId="20" xfId="53" applyNumberFormat="1" applyFont="1" applyFill="1" applyBorder="1" applyAlignment="1" applyProtection="1">
      <alignment horizontal="center" vertical="center" wrapText="1"/>
      <protection hidden="1"/>
    </xf>
    <xf numFmtId="170" fontId="20" fillId="0" borderId="22" xfId="53" applyNumberFormat="1" applyFont="1" applyFill="1" applyBorder="1" applyAlignment="1" applyProtection="1">
      <alignment horizontal="center" vertical="center" wrapText="1"/>
      <protection hidden="1"/>
    </xf>
    <xf numFmtId="0" fontId="20" fillId="0" borderId="24" xfId="53" applyFont="1" applyBorder="1">
      <alignment/>
      <protection/>
    </xf>
    <xf numFmtId="0" fontId="20" fillId="0" borderId="23" xfId="53" applyFont="1" applyBorder="1">
      <alignment/>
      <protection/>
    </xf>
    <xf numFmtId="0" fontId="20" fillId="0" borderId="12" xfId="53" applyFont="1" applyBorder="1">
      <alignment/>
      <protection/>
    </xf>
    <xf numFmtId="171" fontId="4" fillId="0" borderId="12" xfId="53" applyNumberFormat="1" applyFont="1" applyFill="1" applyBorder="1" applyAlignment="1" applyProtection="1">
      <alignment horizontal="center" vertical="center" wrapText="1"/>
      <protection hidden="1"/>
    </xf>
    <xf numFmtId="168" fontId="3" fillId="0" borderId="24" xfId="53" applyNumberFormat="1" applyFont="1" applyFill="1" applyBorder="1" applyAlignment="1" applyProtection="1">
      <alignment horizontal="center" vertical="center" wrapText="1"/>
      <protection hidden="1"/>
    </xf>
    <xf numFmtId="165" fontId="3" fillId="0" borderId="24" xfId="53" applyNumberFormat="1" applyFont="1" applyFill="1" applyBorder="1" applyAlignment="1" applyProtection="1">
      <alignment horizontal="center" vertical="center" wrapText="1"/>
      <protection hidden="1"/>
    </xf>
    <xf numFmtId="165" fontId="3" fillId="0" borderId="22" xfId="53" applyNumberFormat="1" applyFont="1" applyFill="1" applyBorder="1" applyAlignment="1" applyProtection="1">
      <alignment horizontal="center" vertical="center" wrapText="1"/>
      <protection hidden="1"/>
    </xf>
    <xf numFmtId="0" fontId="20" fillId="0" borderId="29" xfId="53" applyFont="1" applyBorder="1">
      <alignment/>
      <protection/>
    </xf>
    <xf numFmtId="171" fontId="6" fillId="0" borderId="12" xfId="53" applyNumberFormat="1" applyFont="1" applyBorder="1" applyAlignment="1">
      <alignment horizontal="center" vertical="center"/>
      <protection/>
    </xf>
    <xf numFmtId="171" fontId="3" fillId="0" borderId="12" xfId="53" applyNumberFormat="1" applyFont="1" applyBorder="1" applyAlignment="1">
      <alignment horizontal="center"/>
      <protection/>
    </xf>
    <xf numFmtId="165" fontId="6" fillId="0" borderId="20" xfId="53" applyNumberFormat="1" applyFont="1" applyFill="1" applyBorder="1" applyAlignment="1" applyProtection="1">
      <alignment horizontal="center" wrapText="1"/>
      <protection hidden="1"/>
    </xf>
    <xf numFmtId="165" fontId="18" fillId="0" borderId="20" xfId="53" applyNumberFormat="1" applyFont="1" applyFill="1" applyBorder="1" applyAlignment="1" applyProtection="1">
      <alignment horizontal="center" wrapText="1"/>
      <protection hidden="1"/>
    </xf>
    <xf numFmtId="171" fontId="18" fillId="0" borderId="12" xfId="53" applyNumberFormat="1" applyFont="1" applyBorder="1" applyAlignment="1">
      <alignment horizontal="center"/>
      <protection/>
    </xf>
    <xf numFmtId="171" fontId="6" fillId="0" borderId="12" xfId="53" applyNumberFormat="1" applyFont="1" applyBorder="1" applyAlignment="1">
      <alignment horizontal="center"/>
      <protection/>
    </xf>
    <xf numFmtId="171" fontId="21" fillId="0" borderId="12" xfId="53" applyNumberFormat="1" applyFont="1" applyBorder="1" applyAlignment="1">
      <alignment horizontal="center"/>
      <protection/>
    </xf>
    <xf numFmtId="171" fontId="3" fillId="0" borderId="12" xfId="53" applyNumberFormat="1" applyFont="1" applyFill="1" applyBorder="1" applyAlignment="1" applyProtection="1">
      <alignment horizontal="center" wrapText="1"/>
      <protection hidden="1"/>
    </xf>
    <xf numFmtId="171" fontId="18" fillId="0" borderId="12" xfId="53" applyNumberFormat="1" applyFont="1" applyBorder="1" applyAlignment="1">
      <alignment horizontal="center" vertical="center"/>
      <protection/>
    </xf>
    <xf numFmtId="170" fontId="7" fillId="0" borderId="12" xfId="53" applyNumberFormat="1" applyFont="1" applyFill="1" applyBorder="1" applyAlignment="1" applyProtection="1">
      <alignment horizontal="center" wrapText="1"/>
      <protection hidden="1"/>
    </xf>
    <xf numFmtId="170" fontId="20" fillId="0" borderId="12" xfId="53" applyNumberFormat="1" applyFont="1" applyFill="1" applyBorder="1" applyAlignment="1" applyProtection="1">
      <alignment horizontal="center" wrapText="1"/>
      <protection hidden="1"/>
    </xf>
    <xf numFmtId="171" fontId="7" fillId="0" borderId="12" xfId="53" applyNumberFormat="1" applyFont="1" applyFill="1" applyBorder="1" applyAlignment="1" applyProtection="1">
      <alignment horizontal="center" wrapText="1"/>
      <protection hidden="1"/>
    </xf>
    <xf numFmtId="171" fontId="6" fillId="0" borderId="12" xfId="53" applyNumberFormat="1" applyFont="1" applyFill="1" applyBorder="1" applyAlignment="1" applyProtection="1">
      <alignment horizontal="center" wrapText="1"/>
      <protection hidden="1"/>
    </xf>
    <xf numFmtId="170" fontId="6" fillId="0" borderId="12" xfId="53" applyNumberFormat="1" applyFont="1" applyFill="1" applyBorder="1" applyAlignment="1" applyProtection="1">
      <alignment horizontal="center" wrapText="1"/>
      <protection hidden="1"/>
    </xf>
    <xf numFmtId="171" fontId="22" fillId="0" borderId="12" xfId="53" applyNumberFormat="1" applyFont="1" applyBorder="1" applyAlignment="1">
      <alignment horizontal="center"/>
      <protection/>
    </xf>
    <xf numFmtId="171" fontId="18" fillId="0" borderId="12" xfId="53" applyNumberFormat="1" applyFont="1" applyFill="1" applyBorder="1" applyAlignment="1" applyProtection="1">
      <alignment horizontal="center" wrapText="1"/>
      <protection hidden="1"/>
    </xf>
    <xf numFmtId="170" fontId="3" fillId="0" borderId="12" xfId="53" applyNumberFormat="1" applyFont="1" applyFill="1" applyBorder="1" applyAlignment="1" applyProtection="1">
      <alignment horizontal="center" wrapText="1"/>
      <protection hidden="1"/>
    </xf>
    <xf numFmtId="171" fontId="7" fillId="0" borderId="22" xfId="53" applyNumberFormat="1" applyFont="1" applyFill="1" applyBorder="1" applyAlignment="1" applyProtection="1">
      <alignment horizontal="center" wrapText="1"/>
      <protection hidden="1"/>
    </xf>
    <xf numFmtId="170" fontId="7" fillId="0" borderId="22" xfId="53" applyNumberFormat="1" applyFont="1" applyFill="1" applyBorder="1" applyAlignment="1" applyProtection="1">
      <alignment horizontal="center" wrapText="1"/>
      <protection hidden="1"/>
    </xf>
    <xf numFmtId="0" fontId="7" fillId="0" borderId="20" xfId="52" applyNumberFormat="1" applyFont="1" applyFill="1" applyBorder="1" applyAlignment="1" applyProtection="1">
      <alignment vertical="center" wrapText="1"/>
      <protection hidden="1"/>
    </xf>
    <xf numFmtId="168" fontId="7" fillId="0" borderId="12" xfId="52" applyNumberFormat="1" applyFont="1" applyFill="1" applyBorder="1" applyAlignment="1" applyProtection="1">
      <alignment horizontal="center"/>
      <protection hidden="1"/>
    </xf>
    <xf numFmtId="0" fontId="7" fillId="0" borderId="12" xfId="52" applyNumberFormat="1" applyFont="1" applyFill="1" applyBorder="1" applyAlignment="1" applyProtection="1">
      <alignment vertical="top" wrapText="1"/>
      <protection hidden="1"/>
    </xf>
    <xf numFmtId="0" fontId="3" fillId="0" borderId="12" xfId="0" applyFont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/>
    </xf>
    <xf numFmtId="171" fontId="3" fillId="0" borderId="12" xfId="0" applyNumberFormat="1" applyFont="1" applyBorder="1" applyAlignment="1">
      <alignment horizontal="center"/>
    </xf>
    <xf numFmtId="0" fontId="3" fillId="0" borderId="25" xfId="53" applyFont="1" applyBorder="1" applyAlignment="1">
      <alignment horizontal="center"/>
      <protection/>
    </xf>
    <xf numFmtId="173" fontId="6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/>
    </xf>
    <xf numFmtId="2" fontId="7" fillId="0" borderId="12" xfId="53" applyNumberFormat="1" applyFont="1" applyBorder="1" applyAlignment="1">
      <alignment horizontal="center"/>
      <protection/>
    </xf>
    <xf numFmtId="174" fontId="11" fillId="0" borderId="12" xfId="53" applyNumberFormat="1" applyFont="1" applyFill="1" applyBorder="1" applyAlignment="1" applyProtection="1">
      <alignment horizontal="center" vertical="center" wrapText="1"/>
      <protection hidden="1"/>
    </xf>
    <xf numFmtId="171" fontId="7" fillId="0" borderId="12" xfId="53" applyNumberFormat="1" applyFont="1" applyBorder="1" applyAlignment="1">
      <alignment horizontal="center"/>
      <protection/>
    </xf>
    <xf numFmtId="170" fontId="20" fillId="0" borderId="22" xfId="53" applyNumberFormat="1" applyFont="1" applyFill="1" applyBorder="1" applyAlignment="1" applyProtection="1">
      <alignment horizontal="center" wrapText="1"/>
      <protection hidden="1"/>
    </xf>
    <xf numFmtId="169" fontId="18" fillId="0" borderId="20" xfId="53" applyNumberFormat="1" applyFont="1" applyFill="1" applyBorder="1" applyAlignment="1" applyProtection="1">
      <alignment horizontal="center" wrapText="1"/>
      <protection hidden="1"/>
    </xf>
    <xf numFmtId="165" fontId="7" fillId="0" borderId="12" xfId="53" applyNumberFormat="1" applyFont="1" applyFill="1" applyBorder="1" applyAlignment="1" applyProtection="1">
      <alignment horizontal="center" wrapText="1"/>
      <protection hidden="1"/>
    </xf>
    <xf numFmtId="0" fontId="3" fillId="0" borderId="25" xfId="0" applyFont="1" applyBorder="1" applyAlignment="1">
      <alignment horizontal="center"/>
    </xf>
    <xf numFmtId="0" fontId="5" fillId="0" borderId="12" xfId="53" applyFont="1" applyBorder="1" applyAlignment="1">
      <alignment/>
      <protection/>
    </xf>
    <xf numFmtId="0" fontId="8" fillId="0" borderId="20" xfId="53" applyFont="1" applyBorder="1" applyAlignment="1">
      <alignment horizontal="left" vertical="center" wrapText="1"/>
      <protection/>
    </xf>
    <xf numFmtId="2" fontId="7" fillId="0" borderId="12" xfId="0" applyNumberFormat="1" applyFont="1" applyBorder="1" applyAlignment="1">
      <alignment horizontal="center"/>
    </xf>
    <xf numFmtId="0" fontId="7" fillId="0" borderId="2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165" fontId="6" fillId="0" borderId="24" xfId="53" applyNumberFormat="1" applyFont="1" applyFill="1" applyBorder="1" applyAlignment="1" applyProtection="1">
      <alignment horizontal="center" vertical="center" wrapText="1"/>
      <protection hidden="1"/>
    </xf>
    <xf numFmtId="168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165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20" xfId="53" applyNumberFormat="1" applyFont="1" applyFill="1" applyBorder="1" applyAlignment="1" applyProtection="1">
      <alignment horizontal="center" wrapText="1"/>
      <protection hidden="1"/>
    </xf>
    <xf numFmtId="0" fontId="25" fillId="0" borderId="12" xfId="0" applyFont="1" applyBorder="1" applyAlignment="1">
      <alignment/>
    </xf>
    <xf numFmtId="2" fontId="7" fillId="0" borderId="12" xfId="0" applyNumberFormat="1" applyFont="1" applyBorder="1" applyAlignment="1">
      <alignment horizontal="center" vertical="center"/>
    </xf>
    <xf numFmtId="169" fontId="7" fillId="0" borderId="12" xfId="53" applyNumberFormat="1" applyFont="1" applyFill="1" applyBorder="1" applyAlignment="1" applyProtection="1">
      <alignment horizontal="center" wrapText="1"/>
      <protection hidden="1"/>
    </xf>
    <xf numFmtId="173" fontId="7" fillId="0" borderId="12" xfId="0" applyNumberFormat="1" applyFont="1" applyBorder="1" applyAlignment="1">
      <alignment horizontal="center"/>
    </xf>
    <xf numFmtId="173" fontId="18" fillId="0" borderId="12" xfId="0" applyNumberFormat="1" applyFont="1" applyBorder="1" applyAlignment="1">
      <alignment horizontal="center"/>
    </xf>
    <xf numFmtId="0" fontId="25" fillId="0" borderId="20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25" xfId="0" applyFont="1" applyBorder="1" applyAlignment="1">
      <alignment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0" fontId="3" fillId="0" borderId="20" xfId="53" applyFont="1" applyBorder="1" applyAlignment="1">
      <alignment vertical="top" wrapText="1"/>
      <protection/>
    </xf>
    <xf numFmtId="49" fontId="3" fillId="0" borderId="30" xfId="0" applyNumberFormat="1" applyFont="1" applyBorder="1" applyAlignment="1">
      <alignment/>
    </xf>
    <xf numFmtId="172" fontId="3" fillId="0" borderId="20" xfId="52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0" fillId="0" borderId="25" xfId="53" applyFont="1" applyBorder="1">
      <alignment/>
      <protection/>
    </xf>
    <xf numFmtId="0" fontId="10" fillId="0" borderId="0" xfId="53" applyFont="1" applyBorder="1">
      <alignment/>
      <protection/>
    </xf>
    <xf numFmtId="0" fontId="10" fillId="0" borderId="12" xfId="53" applyFont="1" applyBorder="1">
      <alignment/>
      <protection/>
    </xf>
    <xf numFmtId="0" fontId="7" fillId="0" borderId="12" xfId="53" applyFont="1" applyBorder="1" applyAlignment="1">
      <alignment horizontal="left" vertical="center"/>
      <protection/>
    </xf>
    <xf numFmtId="0" fontId="3" fillId="0" borderId="13" xfId="0" applyFont="1" applyBorder="1" applyAlignment="1">
      <alignment/>
    </xf>
    <xf numFmtId="0" fontId="3" fillId="0" borderId="28" xfId="0" applyFont="1" applyBorder="1" applyAlignment="1">
      <alignment horizontal="left" vertical="center" wrapText="1"/>
    </xf>
    <xf numFmtId="0" fontId="6" fillId="0" borderId="20" xfId="53" applyFont="1" applyBorder="1" applyAlignment="1">
      <alignment horizontal="left" vertical="center" wrapText="1"/>
      <protection/>
    </xf>
    <xf numFmtId="0" fontId="18" fillId="0" borderId="20" xfId="53" applyFont="1" applyBorder="1" applyAlignment="1">
      <alignment horizontal="left" vertical="center"/>
      <protection/>
    </xf>
    <xf numFmtId="0" fontId="10" fillId="0" borderId="0" xfId="53" applyFont="1" applyFill="1" applyAlignment="1" applyProtection="1">
      <alignment horizontal="left"/>
      <protection hidden="1"/>
    </xf>
    <xf numFmtId="0" fontId="10" fillId="0" borderId="0" xfId="53" applyFont="1" applyFill="1" applyProtection="1">
      <alignment/>
      <protection hidden="1"/>
    </xf>
    <xf numFmtId="0" fontId="10" fillId="0" borderId="0" xfId="53" applyFont="1" applyAlignment="1" applyProtection="1">
      <alignment horizontal="left"/>
      <protection hidden="1"/>
    </xf>
    <xf numFmtId="0" fontId="10" fillId="0" borderId="0" xfId="53" applyFont="1" applyProtection="1">
      <alignment/>
      <protection hidden="1"/>
    </xf>
    <xf numFmtId="0" fontId="10" fillId="0" borderId="0" xfId="53" applyFont="1" applyAlignment="1">
      <alignment horizontal="left"/>
      <protection/>
    </xf>
    <xf numFmtId="0" fontId="10" fillId="0" borderId="0" xfId="53" applyFont="1">
      <alignment/>
      <protection/>
    </xf>
    <xf numFmtId="0" fontId="0" fillId="0" borderId="12" xfId="0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 horizontal="center"/>
    </xf>
    <xf numFmtId="0" fontId="3" fillId="0" borderId="20" xfId="52" applyNumberFormat="1" applyFont="1" applyFill="1" applyBorder="1" applyAlignment="1" applyProtection="1">
      <alignment vertical="center" wrapText="1"/>
      <protection hidden="1"/>
    </xf>
    <xf numFmtId="0" fontId="3" fillId="0" borderId="20" xfId="53" applyFont="1" applyBorder="1" applyAlignment="1">
      <alignment vertical="center" wrapText="1"/>
      <protection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20" fillId="0" borderId="22" xfId="53" applyFont="1" applyBorder="1">
      <alignment/>
      <protection/>
    </xf>
    <xf numFmtId="49" fontId="3" fillId="0" borderId="12" xfId="0" applyNumberFormat="1" applyFont="1" applyBorder="1" applyAlignment="1">
      <alignment/>
    </xf>
    <xf numFmtId="167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21" xfId="53" applyBorder="1">
      <alignment/>
      <protection/>
    </xf>
    <xf numFmtId="173" fontId="3" fillId="0" borderId="12" xfId="53" applyNumberFormat="1" applyFont="1" applyFill="1" applyBorder="1" applyAlignment="1" applyProtection="1">
      <alignment horizontal="center" wrapText="1"/>
      <protection hidden="1"/>
    </xf>
    <xf numFmtId="173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>
      <alignment vertical="center" wrapText="1"/>
    </xf>
    <xf numFmtId="0" fontId="7" fillId="0" borderId="12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0" xfId="0" applyFont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3" fillId="0" borderId="12" xfId="53" applyFont="1" applyBorder="1" applyAlignment="1">
      <alignment horizontal="center"/>
      <protection/>
    </xf>
    <xf numFmtId="0" fontId="6" fillId="0" borderId="13" xfId="0" applyFont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/>
    </xf>
    <xf numFmtId="170" fontId="3" fillId="0" borderId="2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>
      <alignment vertical="top" wrapText="1"/>
    </xf>
    <xf numFmtId="0" fontId="28" fillId="0" borderId="12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 vertical="center"/>
    </xf>
    <xf numFmtId="0" fontId="5" fillId="0" borderId="12" xfId="53" applyFont="1" applyBorder="1" applyAlignment="1">
      <alignment horizontal="center"/>
      <protection/>
    </xf>
    <xf numFmtId="167" fontId="6" fillId="0" borderId="20" xfId="53" applyNumberFormat="1" applyFont="1" applyFill="1" applyBorder="1" applyAlignment="1" applyProtection="1">
      <alignment horizontal="left" vertical="top" wrapText="1"/>
      <protection hidden="1"/>
    </xf>
    <xf numFmtId="170" fontId="8" fillId="0" borderId="12" xfId="53" applyNumberFormat="1" applyFont="1" applyFill="1" applyBorder="1" applyAlignment="1" applyProtection="1">
      <alignment horizontal="center" vertical="center" wrapText="1"/>
      <protection hidden="1"/>
    </xf>
    <xf numFmtId="167" fontId="3" fillId="0" borderId="20" xfId="53" applyNumberFormat="1" applyFont="1" applyFill="1" applyBorder="1" applyAlignment="1" applyProtection="1">
      <alignment horizontal="left" vertical="top" wrapText="1"/>
      <protection hidden="1"/>
    </xf>
    <xf numFmtId="0" fontId="3" fillId="0" borderId="28" xfId="0" applyFont="1" applyBorder="1" applyAlignment="1">
      <alignment vertical="top" wrapText="1"/>
    </xf>
    <xf numFmtId="0" fontId="29" fillId="0" borderId="0" xfId="53" applyFont="1">
      <alignment/>
      <protection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center"/>
    </xf>
    <xf numFmtId="0" fontId="3" fillId="0" borderId="20" xfId="53" applyFont="1" applyBorder="1" applyAlignment="1">
      <alignment horizontal="left" vertical="center" wrapText="1"/>
      <protection/>
    </xf>
    <xf numFmtId="0" fontId="3" fillId="0" borderId="12" xfId="53" applyFont="1" applyBorder="1" applyAlignment="1">
      <alignment horizontal="left" wrapText="1"/>
      <protection/>
    </xf>
    <xf numFmtId="4" fontId="3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171" fontId="20" fillId="0" borderId="22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>
      <alignment horizontal="center"/>
    </xf>
    <xf numFmtId="173" fontId="7" fillId="0" borderId="12" xfId="53" applyNumberFormat="1" applyFont="1" applyFill="1" applyBorder="1" applyAlignment="1" applyProtection="1">
      <alignment horizontal="center" wrapText="1"/>
      <protection hidden="1"/>
    </xf>
    <xf numFmtId="0" fontId="4" fillId="0" borderId="31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3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6" fillId="0" borderId="30" xfId="53" applyNumberFormat="1" applyFont="1" applyFill="1" applyBorder="1" applyAlignment="1" applyProtection="1">
      <alignment horizontal="center" vertical="center" textRotation="90" wrapText="1"/>
      <protection hidden="1"/>
    </xf>
    <xf numFmtId="0" fontId="16" fillId="0" borderId="13" xfId="53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53" applyFont="1" applyFill="1" applyAlignment="1" applyProtection="1">
      <alignment horizontal="right" wrapText="1"/>
      <protection hidden="1"/>
    </xf>
    <xf numFmtId="0" fontId="3" fillId="0" borderId="0" xfId="53" applyFont="1" applyFill="1" applyAlignment="1" applyProtection="1">
      <alignment horizontal="right"/>
      <protection hidden="1"/>
    </xf>
    <xf numFmtId="0" fontId="3" fillId="0" borderId="0" xfId="53" applyNumberFormat="1" applyFont="1" applyFill="1" applyAlignment="1" applyProtection="1">
      <alignment horizontal="right"/>
      <protection hidden="1"/>
    </xf>
    <xf numFmtId="167" fontId="5" fillId="0" borderId="20" xfId="53" applyNumberFormat="1" applyFont="1" applyFill="1" applyBorder="1" applyAlignment="1" applyProtection="1">
      <alignment horizontal="left" vertical="center" wrapText="1"/>
      <protection hidden="1"/>
    </xf>
    <xf numFmtId="167" fontId="5" fillId="0" borderId="21" xfId="53" applyNumberFormat="1" applyFont="1" applyFill="1" applyBorder="1" applyAlignment="1" applyProtection="1">
      <alignment horizontal="left" vertical="center" wrapText="1"/>
      <protection hidden="1"/>
    </xf>
    <xf numFmtId="167" fontId="5" fillId="0" borderId="25" xfId="53" applyNumberFormat="1" applyFont="1" applyFill="1" applyBorder="1" applyAlignment="1" applyProtection="1">
      <alignment horizontal="left" vertical="center" wrapText="1"/>
      <protection hidden="1"/>
    </xf>
    <xf numFmtId="0" fontId="23" fillId="0" borderId="0" xfId="53" applyFont="1" applyAlignment="1" applyProtection="1">
      <alignment horizontal="center"/>
      <protection hidden="1"/>
    </xf>
    <xf numFmtId="0" fontId="14" fillId="0" borderId="31" xfId="53" applyNumberFormat="1" applyFont="1" applyFill="1" applyBorder="1" applyAlignment="1" applyProtection="1">
      <alignment horizontal="center" vertical="center"/>
      <protection hidden="1"/>
    </xf>
    <xf numFmtId="0" fontId="14" fillId="0" borderId="30" xfId="53" applyNumberFormat="1" applyFont="1" applyFill="1" applyBorder="1" applyAlignment="1" applyProtection="1">
      <alignment horizontal="center" vertical="center"/>
      <protection hidden="1"/>
    </xf>
    <xf numFmtId="0" fontId="1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32" xfId="53" applyNumberFormat="1" applyFont="1" applyFill="1" applyBorder="1" applyAlignment="1" applyProtection="1">
      <alignment horizontal="center" wrapText="1"/>
      <protection hidden="1"/>
    </xf>
    <xf numFmtId="0" fontId="4" fillId="0" borderId="33" xfId="53" applyNumberFormat="1" applyFont="1" applyFill="1" applyBorder="1" applyAlignment="1" applyProtection="1">
      <alignment horizontal="center" wrapText="1"/>
      <protection hidden="1"/>
    </xf>
    <xf numFmtId="0" fontId="4" fillId="0" borderId="34" xfId="53" applyNumberFormat="1" applyFont="1" applyFill="1" applyBorder="1" applyAlignment="1" applyProtection="1">
      <alignment horizontal="center" wrapText="1"/>
      <protection hidden="1"/>
    </xf>
    <xf numFmtId="0" fontId="4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24" fillId="0" borderId="30" xfId="53" applyNumberFormat="1" applyFont="1" applyFill="1" applyBorder="1" applyAlignment="1" applyProtection="1">
      <alignment horizontal="center" vertical="center" textRotation="90" wrapText="1"/>
      <protection hidden="1"/>
    </xf>
    <xf numFmtId="0" fontId="24" fillId="0" borderId="13" xfId="53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Fill="1" applyAlignment="1" applyProtection="1">
      <alignment horizontal="right" vertical="center" wrapText="1"/>
      <protection hidden="1"/>
    </xf>
    <xf numFmtId="0" fontId="3" fillId="0" borderId="0" xfId="53" applyFont="1" applyFill="1" applyAlignment="1" applyProtection="1">
      <alignment horizontal="right" vertical="center"/>
      <protection hidden="1"/>
    </xf>
    <xf numFmtId="0" fontId="3" fillId="0" borderId="0" xfId="53" applyNumberFormat="1" applyFont="1" applyFill="1" applyAlignment="1" applyProtection="1">
      <alignment horizontal="right" vertical="center"/>
      <protection hidden="1"/>
    </xf>
    <xf numFmtId="0" fontId="11" fillId="0" borderId="0" xfId="53" applyNumberFormat="1" applyFont="1" applyFill="1" applyAlignment="1" applyProtection="1">
      <alignment horizontal="center" vertical="center"/>
      <protection hidden="1"/>
    </xf>
    <xf numFmtId="0" fontId="11" fillId="0" borderId="35" xfId="53" applyNumberFormat="1" applyFont="1" applyFill="1" applyBorder="1" applyAlignment="1" applyProtection="1">
      <alignment horizontal="left" vertical="center"/>
      <protection hidden="1"/>
    </xf>
    <xf numFmtId="0" fontId="11" fillId="0" borderId="36" xfId="53" applyNumberFormat="1" applyFont="1" applyFill="1" applyBorder="1" applyAlignment="1" applyProtection="1">
      <alignment horizontal="left" vertical="center"/>
      <protection hidden="1"/>
    </xf>
    <xf numFmtId="0" fontId="11" fillId="0" borderId="18" xfId="53" applyNumberFormat="1" applyFont="1" applyFill="1" applyBorder="1" applyAlignment="1" applyProtection="1">
      <alignment horizontal="left" vertical="center"/>
      <protection hidden="1"/>
    </xf>
    <xf numFmtId="0" fontId="3" fillId="0" borderId="37" xfId="53" applyNumberFormat="1" applyFont="1" applyFill="1" applyBorder="1" applyAlignment="1" applyProtection="1">
      <alignment horizontal="left"/>
      <protection hidden="1"/>
    </xf>
    <xf numFmtId="0" fontId="3" fillId="0" borderId="38" xfId="53" applyNumberFormat="1" applyFont="1" applyFill="1" applyBorder="1" applyAlignment="1" applyProtection="1">
      <alignment horizontal="left"/>
      <protection hidden="1"/>
    </xf>
    <xf numFmtId="0" fontId="3" fillId="0" borderId="39" xfId="53" applyNumberFormat="1" applyFont="1" applyFill="1" applyBorder="1" applyAlignment="1" applyProtection="1">
      <alignment horizontal="left"/>
      <protection hidden="1"/>
    </xf>
    <xf numFmtId="0" fontId="4" fillId="0" borderId="0" xfId="53" applyFont="1" applyAlignment="1" applyProtection="1">
      <alignment horizontal="center"/>
      <protection hidden="1"/>
    </xf>
    <xf numFmtId="0" fontId="11" fillId="0" borderId="0" xfId="53" applyFont="1" applyAlignment="1">
      <alignment horizontal="center"/>
      <protection/>
    </xf>
    <xf numFmtId="0" fontId="4" fillId="0" borderId="40" xfId="53" applyFont="1" applyFill="1" applyBorder="1" applyAlignment="1" applyProtection="1">
      <alignment horizontal="center" vertical="center"/>
      <protection hidden="1"/>
    </xf>
    <xf numFmtId="0" fontId="4" fillId="0" borderId="41" xfId="53" applyFont="1" applyFill="1" applyBorder="1" applyAlignment="1" applyProtection="1">
      <alignment horizontal="center" vertical="center"/>
      <protection hidden="1"/>
    </xf>
    <xf numFmtId="0" fontId="4" fillId="0" borderId="42" xfId="53" applyFont="1" applyFill="1" applyBorder="1" applyAlignment="1" applyProtection="1">
      <alignment horizontal="center" vertical="center"/>
      <protection hidden="1"/>
    </xf>
    <xf numFmtId="0" fontId="3" fillId="0" borderId="3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3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view="pageBreakPreview" zoomScale="83" zoomScaleNormal="75" zoomScaleSheetLayoutView="83" zoomScalePageLayoutView="0" workbookViewId="0" topLeftCell="A1">
      <pane xSplit="1" ySplit="10" topLeftCell="B2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29" sqref="C29"/>
    </sheetView>
  </sheetViews>
  <sheetFormatPr defaultColWidth="9.00390625" defaultRowHeight="12.75"/>
  <cols>
    <col min="1" max="1" width="85.25390625" style="0" customWidth="1"/>
    <col min="2" max="2" width="29.00390625" style="0" customWidth="1"/>
    <col min="3" max="3" width="19.625" style="1" customWidth="1"/>
    <col min="4" max="4" width="9.25390625" style="0" bestFit="1" customWidth="1"/>
  </cols>
  <sheetData>
    <row r="1" spans="2:4" ht="21.75" customHeight="1">
      <c r="B1" s="324" t="s">
        <v>359</v>
      </c>
      <c r="C1" s="324"/>
      <c r="D1" s="5"/>
    </row>
    <row r="2" spans="2:4" ht="14.25" customHeight="1">
      <c r="B2" s="324" t="s">
        <v>33</v>
      </c>
      <c r="C2" s="324"/>
      <c r="D2" s="5"/>
    </row>
    <row r="3" spans="1:4" ht="15" customHeight="1">
      <c r="A3" s="6"/>
      <c r="B3" s="324" t="s">
        <v>34</v>
      </c>
      <c r="C3" s="324"/>
      <c r="D3" s="5"/>
    </row>
    <row r="4" spans="2:4" ht="15.75">
      <c r="B4" s="324" t="s">
        <v>400</v>
      </c>
      <c r="C4" s="324"/>
      <c r="D4" s="5"/>
    </row>
    <row r="5" spans="2:4" ht="15.75">
      <c r="B5" s="29"/>
      <c r="C5" s="29"/>
      <c r="D5" s="5"/>
    </row>
    <row r="6" spans="1:3" ht="19.5" customHeight="1">
      <c r="A6" s="323" t="s">
        <v>21</v>
      </c>
      <c r="B6" s="323"/>
      <c r="C6" s="323"/>
    </row>
    <row r="7" spans="1:3" ht="19.5" customHeight="1">
      <c r="A7" s="323" t="s">
        <v>15</v>
      </c>
      <c r="B7" s="323"/>
      <c r="C7" s="323"/>
    </row>
    <row r="8" spans="1:6" ht="17.25" customHeight="1">
      <c r="A8" s="323" t="s">
        <v>228</v>
      </c>
      <c r="B8" s="323"/>
      <c r="C8" s="323"/>
      <c r="E8" s="4"/>
      <c r="F8" s="4"/>
    </row>
    <row r="9" spans="2:6" ht="16.5" customHeight="1" thickBot="1">
      <c r="B9" s="3"/>
      <c r="C9" s="7"/>
      <c r="E9" s="4"/>
      <c r="F9" s="4"/>
    </row>
    <row r="10" spans="1:3" ht="34.5" customHeight="1" thickBot="1">
      <c r="A10" s="159" t="s">
        <v>0</v>
      </c>
      <c r="B10" s="160" t="s">
        <v>13</v>
      </c>
      <c r="C10" s="161" t="s">
        <v>24</v>
      </c>
    </row>
    <row r="11" spans="1:3" ht="21" customHeight="1">
      <c r="A11" s="275" t="s">
        <v>202</v>
      </c>
      <c r="B11" s="21" t="s">
        <v>221</v>
      </c>
      <c r="C11" s="158">
        <f>C12</f>
        <v>1686000</v>
      </c>
    </row>
    <row r="12" spans="1:3" ht="34.5" customHeight="1">
      <c r="A12" s="114" t="s">
        <v>203</v>
      </c>
      <c r="B12" s="19" t="s">
        <v>222</v>
      </c>
      <c r="C12" s="121">
        <f>C13+C14+C15+C16</f>
        <v>1686000</v>
      </c>
    </row>
    <row r="13" spans="1:3" ht="63.75" customHeight="1">
      <c r="A13" s="226" t="s">
        <v>229</v>
      </c>
      <c r="B13" s="20" t="s">
        <v>230</v>
      </c>
      <c r="C13" s="221">
        <v>617000</v>
      </c>
    </row>
    <row r="14" spans="1:3" ht="68.25" customHeight="1">
      <c r="A14" s="226" t="s">
        <v>231</v>
      </c>
      <c r="B14" s="20" t="s">
        <v>232</v>
      </c>
      <c r="C14" s="221">
        <v>13000</v>
      </c>
    </row>
    <row r="15" spans="1:3" ht="67.5" customHeight="1">
      <c r="A15" s="226" t="s">
        <v>397</v>
      </c>
      <c r="B15" s="20" t="s">
        <v>233</v>
      </c>
      <c r="C15" s="221">
        <v>999000</v>
      </c>
    </row>
    <row r="16" spans="1:3" ht="63" customHeight="1">
      <c r="A16" s="314" t="s">
        <v>398</v>
      </c>
      <c r="B16" s="20" t="s">
        <v>234</v>
      </c>
      <c r="C16" s="221">
        <v>57000</v>
      </c>
    </row>
    <row r="17" spans="1:3" ht="18.75" customHeight="1">
      <c r="A17" s="142" t="s">
        <v>1</v>
      </c>
      <c r="B17" s="21" t="s">
        <v>5</v>
      </c>
      <c r="C17" s="146">
        <f>C18</f>
        <v>20112000</v>
      </c>
    </row>
    <row r="18" spans="1:3" ht="18.75" customHeight="1">
      <c r="A18" s="9" t="s">
        <v>17</v>
      </c>
      <c r="B18" s="19" t="s">
        <v>16</v>
      </c>
      <c r="C18" s="149">
        <f>C19+C20+C21</f>
        <v>20112000</v>
      </c>
    </row>
    <row r="19" spans="1:3" ht="71.25" customHeight="1">
      <c r="A19" s="276" t="s">
        <v>304</v>
      </c>
      <c r="B19" s="20" t="s">
        <v>25</v>
      </c>
      <c r="C19" s="147">
        <v>20013000</v>
      </c>
    </row>
    <row r="20" spans="1:3" ht="94.5" customHeight="1">
      <c r="A20" s="277" t="s">
        <v>305</v>
      </c>
      <c r="B20" s="20" t="s">
        <v>26</v>
      </c>
      <c r="C20" s="147">
        <v>57000</v>
      </c>
    </row>
    <row r="21" spans="1:3" ht="33.75" customHeight="1">
      <c r="A21" s="224" t="s">
        <v>235</v>
      </c>
      <c r="B21" s="20" t="s">
        <v>236</v>
      </c>
      <c r="C21" s="147">
        <v>42000</v>
      </c>
    </row>
    <row r="22" spans="1:3" ht="19.5" customHeight="1">
      <c r="A22" s="223" t="s">
        <v>224</v>
      </c>
      <c r="B22" s="21" t="s">
        <v>225</v>
      </c>
      <c r="C22" s="148">
        <f>C23</f>
        <v>2000</v>
      </c>
    </row>
    <row r="23" spans="1:3" ht="16.5" customHeight="1">
      <c r="A23" s="224" t="s">
        <v>226</v>
      </c>
      <c r="B23" s="225" t="s">
        <v>227</v>
      </c>
      <c r="C23" s="239">
        <v>2000</v>
      </c>
    </row>
    <row r="24" spans="1:3" ht="21.75" customHeight="1">
      <c r="A24" s="15" t="s">
        <v>2</v>
      </c>
      <c r="B24" s="22" t="s">
        <v>6</v>
      </c>
      <c r="C24" s="148">
        <f>C25+C26</f>
        <v>12449000</v>
      </c>
    </row>
    <row r="25" spans="1:3" ht="35.25" customHeight="1">
      <c r="A25" s="9" t="s">
        <v>283</v>
      </c>
      <c r="B25" s="19" t="s">
        <v>284</v>
      </c>
      <c r="C25" s="149">
        <v>2749000</v>
      </c>
    </row>
    <row r="26" spans="1:3" ht="17.25" customHeight="1">
      <c r="A26" s="9" t="s">
        <v>18</v>
      </c>
      <c r="B26" s="19" t="s">
        <v>7</v>
      </c>
      <c r="C26" s="149">
        <f>C27+C28</f>
        <v>9700000</v>
      </c>
    </row>
    <row r="27" spans="1:3" ht="31.5" customHeight="1">
      <c r="A27" s="13" t="s">
        <v>280</v>
      </c>
      <c r="B27" s="20" t="s">
        <v>281</v>
      </c>
      <c r="C27" s="147">
        <v>8200000</v>
      </c>
    </row>
    <row r="28" spans="1:3" ht="38.25" customHeight="1">
      <c r="A28" s="278" t="s">
        <v>285</v>
      </c>
      <c r="B28" s="20" t="s">
        <v>282</v>
      </c>
      <c r="C28" s="147">
        <v>1500000</v>
      </c>
    </row>
    <row r="29" spans="1:3" ht="33.75" customHeight="1">
      <c r="A29" s="15" t="s">
        <v>3</v>
      </c>
      <c r="B29" s="23" t="s">
        <v>8</v>
      </c>
      <c r="C29" s="150">
        <f>C30+C34+C35</f>
        <v>5654327.67</v>
      </c>
    </row>
    <row r="30" spans="1:3" ht="63" customHeight="1">
      <c r="A30" s="16" t="s">
        <v>14</v>
      </c>
      <c r="B30" s="19" t="s">
        <v>10</v>
      </c>
      <c r="C30" s="149">
        <f>SUM(C31:C33)</f>
        <v>2347000</v>
      </c>
    </row>
    <row r="31" spans="1:3" ht="66.75" customHeight="1">
      <c r="A31" s="17" t="s">
        <v>286</v>
      </c>
      <c r="B31" s="20" t="s">
        <v>287</v>
      </c>
      <c r="C31" s="147">
        <v>314918.35</v>
      </c>
    </row>
    <row r="32" spans="1:3" ht="66.75" customHeight="1">
      <c r="A32" s="17" t="s">
        <v>286</v>
      </c>
      <c r="B32" s="20" t="s">
        <v>352</v>
      </c>
      <c r="C32" s="147">
        <v>1735081.65</v>
      </c>
    </row>
    <row r="33" spans="1:3" ht="48.75" customHeight="1">
      <c r="A33" s="222" t="s">
        <v>288</v>
      </c>
      <c r="B33" s="20" t="s">
        <v>289</v>
      </c>
      <c r="C33" s="147">
        <v>297000</v>
      </c>
    </row>
    <row r="34" spans="1:3" ht="32.25" customHeight="1">
      <c r="A34" s="102" t="s">
        <v>290</v>
      </c>
      <c r="B34" s="218" t="s">
        <v>291</v>
      </c>
      <c r="C34" s="149">
        <v>2386327.67</v>
      </c>
    </row>
    <row r="35" spans="1:3" ht="65.25" customHeight="1">
      <c r="A35" s="16" t="s">
        <v>292</v>
      </c>
      <c r="B35" s="19" t="s">
        <v>293</v>
      </c>
      <c r="C35" s="149">
        <v>921000</v>
      </c>
    </row>
    <row r="36" spans="1:3" ht="23.25" customHeight="1">
      <c r="A36" s="305" t="s">
        <v>375</v>
      </c>
      <c r="B36" s="308" t="s">
        <v>376</v>
      </c>
      <c r="C36" s="148">
        <f>C37+C38+C39</f>
        <v>236000</v>
      </c>
    </row>
    <row r="37" spans="1:3" ht="33" customHeight="1">
      <c r="A37" s="9" t="s">
        <v>377</v>
      </c>
      <c r="B37" s="218" t="s">
        <v>378</v>
      </c>
      <c r="C37" s="149">
        <v>108000</v>
      </c>
    </row>
    <row r="38" spans="1:3" ht="35.25" customHeight="1">
      <c r="A38" s="9" t="s">
        <v>379</v>
      </c>
      <c r="B38" s="218" t="s">
        <v>380</v>
      </c>
      <c r="C38" s="149">
        <v>33000</v>
      </c>
    </row>
    <row r="39" spans="1:3" ht="21" customHeight="1">
      <c r="A39" s="306" t="s">
        <v>381</v>
      </c>
      <c r="B39" s="307" t="s">
        <v>382</v>
      </c>
      <c r="C39" s="313">
        <v>95000</v>
      </c>
    </row>
    <row r="40" spans="1:3" ht="21.75" customHeight="1">
      <c r="A40" s="14" t="s">
        <v>4</v>
      </c>
      <c r="B40" s="23" t="s">
        <v>9</v>
      </c>
      <c r="C40" s="150">
        <f>C41+C42</f>
        <v>388000</v>
      </c>
    </row>
    <row r="41" spans="1:3" ht="37.5" customHeight="1">
      <c r="A41" s="17" t="s">
        <v>294</v>
      </c>
      <c r="B41" s="20" t="s">
        <v>295</v>
      </c>
      <c r="C41" s="147">
        <v>225412.96</v>
      </c>
    </row>
    <row r="42" spans="1:3" ht="37.5" customHeight="1">
      <c r="A42" s="17" t="s">
        <v>294</v>
      </c>
      <c r="B42" s="20" t="s">
        <v>353</v>
      </c>
      <c r="C42" s="147">
        <v>162587.04</v>
      </c>
    </row>
    <row r="43" spans="1:3" ht="23.25" customHeight="1" thickBot="1">
      <c r="A43" s="18" t="s">
        <v>11</v>
      </c>
      <c r="B43" s="18"/>
      <c r="C43" s="151">
        <f>C11+C17+C24+C29+C40+C22+C36</f>
        <v>40527327.67</v>
      </c>
    </row>
    <row r="44" spans="1:3" ht="33.75" customHeight="1">
      <c r="A44" s="10" t="s">
        <v>19</v>
      </c>
      <c r="B44" s="8" t="s">
        <v>20</v>
      </c>
      <c r="C44" s="152">
        <f>C45+C50+C68</f>
        <v>99992092.97999999</v>
      </c>
    </row>
    <row r="45" spans="1:3" ht="33.75" customHeight="1">
      <c r="A45" s="25" t="s">
        <v>32</v>
      </c>
      <c r="B45" s="26" t="s">
        <v>22</v>
      </c>
      <c r="C45" s="154">
        <f>C46+C49+C48</f>
        <v>28211210</v>
      </c>
    </row>
    <row r="46" spans="1:3" ht="22.5" customHeight="1">
      <c r="A46" s="11" t="s">
        <v>23</v>
      </c>
      <c r="B46" s="28" t="s">
        <v>27</v>
      </c>
      <c r="C46" s="154">
        <f>C47</f>
        <v>12744000</v>
      </c>
    </row>
    <row r="47" spans="1:3" ht="30" customHeight="1">
      <c r="A47" s="315" t="s">
        <v>298</v>
      </c>
      <c r="B47" s="240" t="s">
        <v>299</v>
      </c>
      <c r="C47" s="155">
        <v>12744000</v>
      </c>
    </row>
    <row r="48" spans="1:3" ht="50.25" customHeight="1">
      <c r="A48" s="309" t="s">
        <v>392</v>
      </c>
      <c r="B48" s="310" t="s">
        <v>354</v>
      </c>
      <c r="C48" s="156">
        <v>5467210</v>
      </c>
    </row>
    <row r="49" spans="1:3" ht="36.75" customHeight="1">
      <c r="A49" s="309" t="s">
        <v>363</v>
      </c>
      <c r="B49" s="310" t="s">
        <v>354</v>
      </c>
      <c r="C49" s="156">
        <v>10000000</v>
      </c>
    </row>
    <row r="50" spans="1:3" ht="34.5" customHeight="1">
      <c r="A50" s="25" t="s">
        <v>28</v>
      </c>
      <c r="B50" s="26" t="s">
        <v>29</v>
      </c>
      <c r="C50" s="153">
        <f>C53+C57+C59+C61+C64+C51+C55</f>
        <v>71635502.97999999</v>
      </c>
    </row>
    <row r="51" spans="1:3" ht="21.75" customHeight="1">
      <c r="A51" s="11" t="s">
        <v>338</v>
      </c>
      <c r="B51" s="28" t="s">
        <v>339</v>
      </c>
      <c r="C51" s="154">
        <f>C52</f>
        <v>1588000</v>
      </c>
    </row>
    <row r="52" spans="1:3" ht="21.75" customHeight="1">
      <c r="A52" s="162" t="s">
        <v>340</v>
      </c>
      <c r="B52" s="287" t="s">
        <v>341</v>
      </c>
      <c r="C52" s="288">
        <v>1588000</v>
      </c>
    </row>
    <row r="53" spans="1:3" ht="50.25" customHeight="1">
      <c r="A53" s="9" t="s">
        <v>30</v>
      </c>
      <c r="B53" s="27" t="s">
        <v>31</v>
      </c>
      <c r="C53" s="156">
        <f>C54</f>
        <v>7343706</v>
      </c>
    </row>
    <row r="54" spans="1:3" ht="63.75" customHeight="1">
      <c r="A54" s="13" t="s">
        <v>297</v>
      </c>
      <c r="B54" s="240" t="s">
        <v>296</v>
      </c>
      <c r="C54" s="155">
        <v>7343706</v>
      </c>
    </row>
    <row r="55" spans="1:3" ht="21" customHeight="1">
      <c r="A55" s="9" t="s">
        <v>371</v>
      </c>
      <c r="B55" s="304" t="s">
        <v>372</v>
      </c>
      <c r="C55" s="154">
        <f>C56</f>
        <v>833013.72</v>
      </c>
    </row>
    <row r="56" spans="1:3" ht="36" customHeight="1">
      <c r="A56" s="13" t="s">
        <v>373</v>
      </c>
      <c r="B56" s="240" t="s">
        <v>374</v>
      </c>
      <c r="C56" s="155">
        <v>833013.72</v>
      </c>
    </row>
    <row r="57" spans="1:3" ht="33.75" customHeight="1">
      <c r="A57" s="9" t="s">
        <v>309</v>
      </c>
      <c r="B57" s="261" t="s">
        <v>310</v>
      </c>
      <c r="C57" s="156">
        <f>C58</f>
        <v>85500</v>
      </c>
    </row>
    <row r="58" spans="1:3" ht="36.75" customHeight="1">
      <c r="A58" s="13" t="s">
        <v>311</v>
      </c>
      <c r="B58" s="262" t="s">
        <v>312</v>
      </c>
      <c r="C58" s="263">
        <v>85500</v>
      </c>
    </row>
    <row r="59" spans="1:3" ht="64.5" customHeight="1">
      <c r="A59" s="266" t="s">
        <v>317</v>
      </c>
      <c r="B59" s="267" t="s">
        <v>318</v>
      </c>
      <c r="C59" s="268">
        <f>C60</f>
        <v>39043518</v>
      </c>
    </row>
    <row r="60" spans="1:3" ht="47.25" customHeight="1">
      <c r="A60" s="284" t="s">
        <v>331</v>
      </c>
      <c r="B60" s="262" t="s">
        <v>332</v>
      </c>
      <c r="C60" s="263">
        <v>39043518</v>
      </c>
    </row>
    <row r="61" spans="1:3" ht="49.5" customHeight="1">
      <c r="A61" s="266" t="s">
        <v>319</v>
      </c>
      <c r="B61" s="267" t="s">
        <v>320</v>
      </c>
      <c r="C61" s="268">
        <f>C62+C63</f>
        <v>18418530.259999998</v>
      </c>
    </row>
    <row r="62" spans="1:3" ht="31.5" customHeight="1">
      <c r="A62" s="13" t="s">
        <v>333</v>
      </c>
      <c r="B62" s="262" t="s">
        <v>334</v>
      </c>
      <c r="C62" s="263">
        <v>14630036.51</v>
      </c>
    </row>
    <row r="63" spans="1:3" ht="37.5" customHeight="1">
      <c r="A63" s="13" t="s">
        <v>333</v>
      </c>
      <c r="B63" s="262" t="s">
        <v>334</v>
      </c>
      <c r="C63" s="263">
        <v>3788493.75</v>
      </c>
    </row>
    <row r="64" spans="1:3" ht="19.5" customHeight="1">
      <c r="A64" s="266" t="s">
        <v>325</v>
      </c>
      <c r="B64" s="279" t="s">
        <v>326</v>
      </c>
      <c r="C64" s="154">
        <f>C65</f>
        <v>4323235</v>
      </c>
    </row>
    <row r="65" spans="1:3" ht="18.75" customHeight="1">
      <c r="A65" s="285" t="s">
        <v>335</v>
      </c>
      <c r="B65" s="286" t="s">
        <v>336</v>
      </c>
      <c r="C65" s="154">
        <f>C66+C67</f>
        <v>4323235</v>
      </c>
    </row>
    <row r="66" spans="1:3" ht="48" customHeight="1">
      <c r="A66" s="316" t="s">
        <v>327</v>
      </c>
      <c r="B66" s="262" t="s">
        <v>337</v>
      </c>
      <c r="C66" s="155">
        <v>400000</v>
      </c>
    </row>
    <row r="67" spans="1:3" ht="33" customHeight="1">
      <c r="A67" s="276" t="s">
        <v>342</v>
      </c>
      <c r="B67" s="262" t="s">
        <v>343</v>
      </c>
      <c r="C67" s="155">
        <v>3923235</v>
      </c>
    </row>
    <row r="68" spans="1:3" ht="18" customHeight="1">
      <c r="A68" s="9" t="s">
        <v>369</v>
      </c>
      <c r="B68" s="261" t="s">
        <v>370</v>
      </c>
      <c r="C68" s="156">
        <f>C69</f>
        <v>145380</v>
      </c>
    </row>
    <row r="69" spans="1:3" ht="33" customHeight="1">
      <c r="A69" s="276" t="s">
        <v>368</v>
      </c>
      <c r="B69" s="262" t="s">
        <v>367</v>
      </c>
      <c r="C69" s="155">
        <v>145380</v>
      </c>
    </row>
    <row r="70" spans="1:3" ht="24" customHeight="1">
      <c r="A70" s="300" t="s">
        <v>364</v>
      </c>
      <c r="B70" s="301" t="s">
        <v>365</v>
      </c>
      <c r="C70" s="153">
        <f>C71</f>
        <v>298260</v>
      </c>
    </row>
    <row r="71" spans="1:3" ht="20.25" customHeight="1">
      <c r="A71" s="302" t="s">
        <v>366</v>
      </c>
      <c r="B71" s="303" t="s">
        <v>383</v>
      </c>
      <c r="C71" s="155">
        <v>298260</v>
      </c>
    </row>
    <row r="72" spans="1:3" s="2" customFormat="1" ht="30.75" customHeight="1" thickBot="1">
      <c r="A72" s="12" t="s">
        <v>12</v>
      </c>
      <c r="B72" s="24"/>
      <c r="C72" s="157">
        <f>C43+C44+C70</f>
        <v>140817680.64999998</v>
      </c>
    </row>
  </sheetData>
  <sheetProtection/>
  <mergeCells count="7">
    <mergeCell ref="A8:C8"/>
    <mergeCell ref="B4:C4"/>
    <mergeCell ref="B1:C1"/>
    <mergeCell ref="B3:C3"/>
    <mergeCell ref="A6:C6"/>
    <mergeCell ref="A7:C7"/>
    <mergeCell ref="B2:C2"/>
  </mergeCells>
  <printOptions/>
  <pageMargins left="0.4724409448818898" right="0.31496062992125984" top="0.1968503937007874" bottom="0.1968503937007874" header="0" footer="0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25" defaultRowHeight="12.75"/>
  <cols>
    <col min="1" max="1" width="72.375" style="245" customWidth="1"/>
    <col min="2" max="2" width="11.25390625" style="245" customWidth="1"/>
    <col min="3" max="3" width="10.625" style="245" customWidth="1"/>
    <col min="4" max="4" width="16.875" style="245" customWidth="1"/>
    <col min="5" max="16384" width="9.125" style="245" customWidth="1"/>
  </cols>
  <sheetData>
    <row r="1" spans="2:4" ht="15.75">
      <c r="B1" s="324" t="s">
        <v>218</v>
      </c>
      <c r="C1" s="324"/>
      <c r="D1" s="324"/>
    </row>
    <row r="2" spans="2:4" ht="15.75">
      <c r="B2" s="324" t="s">
        <v>33</v>
      </c>
      <c r="C2" s="324"/>
      <c r="D2" s="324"/>
    </row>
    <row r="3" spans="2:4" ht="15.75">
      <c r="B3" s="324" t="s">
        <v>34</v>
      </c>
      <c r="C3" s="324"/>
      <c r="D3" s="324"/>
    </row>
    <row r="4" spans="2:4" ht="12.75">
      <c r="B4" s="326" t="s">
        <v>400</v>
      </c>
      <c r="C4" s="326"/>
      <c r="D4" s="326"/>
    </row>
    <row r="5" spans="1:4" ht="12.75">
      <c r="A5" s="325" t="s">
        <v>255</v>
      </c>
      <c r="B5" s="325"/>
      <c r="C5" s="325"/>
      <c r="D5" s="325"/>
    </row>
    <row r="6" spans="1:4" ht="40.5" customHeight="1">
      <c r="A6" s="325"/>
      <c r="B6" s="325"/>
      <c r="C6" s="325"/>
      <c r="D6" s="325"/>
    </row>
    <row r="8" spans="1:4" ht="45.75" customHeight="1">
      <c r="A8" s="141" t="s">
        <v>74</v>
      </c>
      <c r="B8" s="206" t="s">
        <v>216</v>
      </c>
      <c r="C8" s="206" t="s">
        <v>214</v>
      </c>
      <c r="D8" s="141" t="s">
        <v>215</v>
      </c>
    </row>
    <row r="9" spans="1:4" ht="33.75" customHeight="1">
      <c r="A9" s="72" t="s">
        <v>176</v>
      </c>
      <c r="B9" s="132" t="s">
        <v>177</v>
      </c>
      <c r="C9" s="19"/>
      <c r="D9" s="120">
        <f>D10+D13</f>
        <v>4589535</v>
      </c>
    </row>
    <row r="10" spans="1:4" ht="35.25" customHeight="1">
      <c r="A10" s="78" t="s">
        <v>178</v>
      </c>
      <c r="B10" s="130" t="s">
        <v>179</v>
      </c>
      <c r="C10" s="19"/>
      <c r="D10" s="121">
        <f>D11</f>
        <v>180000</v>
      </c>
    </row>
    <row r="11" spans="1:4" ht="49.5" customHeight="1">
      <c r="A11" s="91" t="s">
        <v>180</v>
      </c>
      <c r="B11" s="130" t="s">
        <v>181</v>
      </c>
      <c r="C11" s="19"/>
      <c r="D11" s="121">
        <f>D12</f>
        <v>180000</v>
      </c>
    </row>
    <row r="12" spans="1:4" ht="30" customHeight="1">
      <c r="A12" s="81" t="s">
        <v>204</v>
      </c>
      <c r="B12" s="231"/>
      <c r="C12" s="20">
        <v>200</v>
      </c>
      <c r="D12" s="221">
        <v>180000</v>
      </c>
    </row>
    <row r="13" spans="1:4" ht="18" customHeight="1">
      <c r="A13" s="264" t="s">
        <v>347</v>
      </c>
      <c r="B13" s="79" t="s">
        <v>346</v>
      </c>
      <c r="C13" s="292"/>
      <c r="D13" s="121">
        <f>D14+D17</f>
        <v>4409535</v>
      </c>
    </row>
    <row r="14" spans="1:4" ht="33.75" customHeight="1">
      <c r="A14" s="90" t="s">
        <v>350</v>
      </c>
      <c r="B14" s="130" t="s">
        <v>348</v>
      </c>
      <c r="C14" s="292"/>
      <c r="D14" s="121">
        <f>D16+D15</f>
        <v>486300</v>
      </c>
    </row>
    <row r="15" spans="1:4" ht="30" customHeight="1">
      <c r="A15" s="81" t="s">
        <v>204</v>
      </c>
      <c r="B15" s="231"/>
      <c r="C15" s="20">
        <v>200</v>
      </c>
      <c r="D15" s="221">
        <v>206633.18</v>
      </c>
    </row>
    <row r="16" spans="1:4" ht="34.5" customHeight="1">
      <c r="A16" s="93" t="s">
        <v>210</v>
      </c>
      <c r="B16" s="137"/>
      <c r="C16" s="202">
        <v>400</v>
      </c>
      <c r="D16" s="221">
        <v>279666.82</v>
      </c>
    </row>
    <row r="17" spans="1:4" ht="50.25" customHeight="1">
      <c r="A17" s="90" t="s">
        <v>351</v>
      </c>
      <c r="B17" s="230" t="s">
        <v>349</v>
      </c>
      <c r="C17" s="292"/>
      <c r="D17" s="121">
        <f>D18</f>
        <v>3923235</v>
      </c>
    </row>
    <row r="18" spans="1:4" ht="31.5" customHeight="1">
      <c r="A18" s="93" t="s">
        <v>210</v>
      </c>
      <c r="B18" s="137"/>
      <c r="C18" s="202">
        <v>400</v>
      </c>
      <c r="D18" s="221">
        <v>3923235</v>
      </c>
    </row>
    <row r="19" spans="1:4" ht="33" customHeight="1">
      <c r="A19" s="291" t="s">
        <v>158</v>
      </c>
      <c r="B19" s="132" t="s">
        <v>160</v>
      </c>
      <c r="C19" s="19"/>
      <c r="D19" s="210">
        <f>D20+D27+D32</f>
        <v>79852786.18</v>
      </c>
    </row>
    <row r="20" spans="1:4" ht="48" customHeight="1">
      <c r="A20" s="102" t="s">
        <v>159</v>
      </c>
      <c r="B20" s="133" t="s">
        <v>161</v>
      </c>
      <c r="C20" s="19"/>
      <c r="D20" s="208">
        <f>D21+D25+D23</f>
        <v>4513787.72</v>
      </c>
    </row>
    <row r="21" spans="1:4" ht="63.75" customHeight="1">
      <c r="A21" s="163" t="s">
        <v>308</v>
      </c>
      <c r="B21" s="130" t="s">
        <v>162</v>
      </c>
      <c r="C21" s="19"/>
      <c r="D21" s="208">
        <f>D22</f>
        <v>1588000</v>
      </c>
    </row>
    <row r="22" spans="1:4" ht="18" customHeight="1">
      <c r="A22" s="169" t="s">
        <v>209</v>
      </c>
      <c r="B22" s="231"/>
      <c r="C22" s="100">
        <v>300</v>
      </c>
      <c r="D22" s="83">
        <v>1588000</v>
      </c>
    </row>
    <row r="23" spans="1:4" ht="63" customHeight="1">
      <c r="A23" s="312" t="s">
        <v>390</v>
      </c>
      <c r="B23" s="230" t="s">
        <v>391</v>
      </c>
      <c r="C23" s="100"/>
      <c r="D23" s="191">
        <f>D24</f>
        <v>833013.72</v>
      </c>
    </row>
    <row r="24" spans="1:4" ht="18" customHeight="1">
      <c r="A24" s="169" t="s">
        <v>209</v>
      </c>
      <c r="B24" s="231"/>
      <c r="C24" s="100">
        <v>300</v>
      </c>
      <c r="D24" s="83">
        <v>833013.72</v>
      </c>
    </row>
    <row r="25" spans="1:4" ht="47.25" customHeight="1">
      <c r="A25" s="57" t="s">
        <v>344</v>
      </c>
      <c r="B25" s="289" t="s">
        <v>345</v>
      </c>
      <c r="C25" s="290"/>
      <c r="D25" s="191">
        <f>D26</f>
        <v>2092774</v>
      </c>
    </row>
    <row r="26" spans="1:4" ht="16.5" customHeight="1">
      <c r="A26" s="169" t="s">
        <v>209</v>
      </c>
      <c r="B26" s="231"/>
      <c r="C26" s="100">
        <v>300</v>
      </c>
      <c r="D26" s="83">
        <v>2092774</v>
      </c>
    </row>
    <row r="27" spans="1:4" ht="48" customHeight="1">
      <c r="A27" s="102" t="s">
        <v>163</v>
      </c>
      <c r="B27" s="133" t="s">
        <v>164</v>
      </c>
      <c r="C27" s="19"/>
      <c r="D27" s="121">
        <f>D28+D30</f>
        <v>500000</v>
      </c>
    </row>
    <row r="28" spans="1:4" ht="82.5" customHeight="1">
      <c r="A28" s="163" t="s">
        <v>307</v>
      </c>
      <c r="B28" s="130" t="s">
        <v>165</v>
      </c>
      <c r="C28" s="19"/>
      <c r="D28" s="121">
        <f>D29</f>
        <v>100000</v>
      </c>
    </row>
    <row r="29" spans="1:4" ht="20.25" customHeight="1">
      <c r="A29" s="169" t="s">
        <v>209</v>
      </c>
      <c r="B29" s="231"/>
      <c r="C29" s="100">
        <v>300</v>
      </c>
      <c r="D29" s="232">
        <v>100000</v>
      </c>
    </row>
    <row r="30" spans="1:4" ht="53.25" customHeight="1">
      <c r="A30" s="78" t="s">
        <v>330</v>
      </c>
      <c r="B30" s="230" t="s">
        <v>329</v>
      </c>
      <c r="C30" s="19"/>
      <c r="D30" s="121">
        <f>D31</f>
        <v>400000</v>
      </c>
    </row>
    <row r="31" spans="1:4" ht="17.25" customHeight="1">
      <c r="A31" s="93" t="s">
        <v>209</v>
      </c>
      <c r="B31" s="280"/>
      <c r="C31" s="100">
        <v>300</v>
      </c>
      <c r="D31" s="232">
        <v>400000</v>
      </c>
    </row>
    <row r="32" spans="1:4" ht="51" customHeight="1">
      <c r="A32" s="138" t="s">
        <v>258</v>
      </c>
      <c r="B32" s="282" t="s">
        <v>195</v>
      </c>
      <c r="C32" s="131"/>
      <c r="D32" s="191">
        <f>D37+D35+D33</f>
        <v>74838998.46000001</v>
      </c>
    </row>
    <row r="33" spans="1:4" ht="64.5" customHeight="1">
      <c r="A33" s="57" t="s">
        <v>323</v>
      </c>
      <c r="B33" s="281" t="s">
        <v>324</v>
      </c>
      <c r="C33" s="131"/>
      <c r="D33" s="191">
        <f>D34</f>
        <v>3788493.75</v>
      </c>
    </row>
    <row r="34" spans="1:4" ht="33.75" customHeight="1">
      <c r="A34" s="93" t="s">
        <v>210</v>
      </c>
      <c r="B34" s="137"/>
      <c r="C34" s="202">
        <v>400</v>
      </c>
      <c r="D34" s="195">
        <v>3788493.75</v>
      </c>
    </row>
    <row r="35" spans="1:4" ht="64.5" customHeight="1">
      <c r="A35" s="57" t="s">
        <v>322</v>
      </c>
      <c r="B35" s="270" t="s">
        <v>321</v>
      </c>
      <c r="C35" s="131"/>
      <c r="D35" s="191">
        <f>D36</f>
        <v>47351514.53</v>
      </c>
    </row>
    <row r="36" spans="1:4" ht="37.5" customHeight="1">
      <c r="A36" s="93" t="s">
        <v>210</v>
      </c>
      <c r="B36" s="137"/>
      <c r="C36" s="202">
        <v>400</v>
      </c>
      <c r="D36" s="195">
        <v>47351514.53</v>
      </c>
    </row>
    <row r="37" spans="1:4" ht="32.25" customHeight="1">
      <c r="A37" s="9" t="s">
        <v>300</v>
      </c>
      <c r="B37" s="242" t="s">
        <v>301</v>
      </c>
      <c r="C37" s="100"/>
      <c r="D37" s="191">
        <f>D38</f>
        <v>23698990.18</v>
      </c>
    </row>
    <row r="38" spans="1:4" ht="35.25" customHeight="1">
      <c r="A38" s="101" t="s">
        <v>210</v>
      </c>
      <c r="B38" s="99"/>
      <c r="C38" s="202">
        <v>400</v>
      </c>
      <c r="D38" s="195">
        <v>23698990.18</v>
      </c>
    </row>
    <row r="39" spans="1:4" ht="66.75" customHeight="1">
      <c r="A39" s="72" t="s">
        <v>137</v>
      </c>
      <c r="B39" s="126" t="s">
        <v>138</v>
      </c>
      <c r="C39" s="19"/>
      <c r="D39" s="120">
        <f>D40+D43</f>
        <v>535992.4</v>
      </c>
    </row>
    <row r="40" spans="1:4" ht="51" customHeight="1">
      <c r="A40" s="91" t="s">
        <v>260</v>
      </c>
      <c r="B40" s="125" t="s">
        <v>136</v>
      </c>
      <c r="C40" s="19"/>
      <c r="D40" s="121">
        <f>D41</f>
        <v>469154.2</v>
      </c>
    </row>
    <row r="41" spans="1:4" ht="69" customHeight="1">
      <c r="A41" s="163" t="s">
        <v>259</v>
      </c>
      <c r="B41" s="319" t="s">
        <v>135</v>
      </c>
      <c r="C41" s="19"/>
      <c r="D41" s="121">
        <f>D42</f>
        <v>469154.2</v>
      </c>
    </row>
    <row r="42" spans="1:4" ht="33.75" customHeight="1">
      <c r="A42" s="81" t="s">
        <v>204</v>
      </c>
      <c r="B42" s="231"/>
      <c r="C42" s="20">
        <v>200</v>
      </c>
      <c r="D42" s="221">
        <v>469154.2</v>
      </c>
    </row>
    <row r="43" spans="1:4" ht="16.5" customHeight="1">
      <c r="A43" s="241" t="s">
        <v>140</v>
      </c>
      <c r="B43" s="125" t="s">
        <v>139</v>
      </c>
      <c r="C43" s="19"/>
      <c r="D43" s="121">
        <f>D44</f>
        <v>66838.2</v>
      </c>
    </row>
    <row r="44" spans="1:4" ht="75.75" customHeight="1">
      <c r="A44" s="129" t="s">
        <v>190</v>
      </c>
      <c r="B44" s="125" t="s">
        <v>141</v>
      </c>
      <c r="C44" s="19"/>
      <c r="D44" s="121">
        <f>D45</f>
        <v>66838.2</v>
      </c>
    </row>
    <row r="45" spans="1:4" ht="33" customHeight="1">
      <c r="A45" s="81" t="s">
        <v>204</v>
      </c>
      <c r="B45" s="233"/>
      <c r="C45" s="20">
        <v>200</v>
      </c>
      <c r="D45" s="221">
        <v>66838.2</v>
      </c>
    </row>
    <row r="46" spans="1:4" ht="31.5">
      <c r="A46" s="72" t="s">
        <v>182</v>
      </c>
      <c r="B46" s="132" t="s">
        <v>183</v>
      </c>
      <c r="C46" s="19"/>
      <c r="D46" s="120">
        <f>D47+D51</f>
        <v>6507300</v>
      </c>
    </row>
    <row r="47" spans="1:4" ht="64.5" customHeight="1">
      <c r="A47" s="165" t="s">
        <v>261</v>
      </c>
      <c r="B47" s="130" t="s">
        <v>184</v>
      </c>
      <c r="C47" s="19"/>
      <c r="D47" s="121">
        <f>D48</f>
        <v>6220000</v>
      </c>
    </row>
    <row r="48" spans="1:4" ht="82.5" customHeight="1">
      <c r="A48" s="78" t="s">
        <v>262</v>
      </c>
      <c r="B48" s="130" t="s">
        <v>185</v>
      </c>
      <c r="C48" s="19"/>
      <c r="D48" s="121">
        <f>D49</f>
        <v>6220000</v>
      </c>
    </row>
    <row r="49" spans="1:4" ht="33.75" customHeight="1">
      <c r="A49" s="81" t="s">
        <v>208</v>
      </c>
      <c r="B49" s="231"/>
      <c r="C49" s="20">
        <v>600</v>
      </c>
      <c r="D49" s="221">
        <v>6220000</v>
      </c>
    </row>
    <row r="50" spans="1:4" ht="34.5" customHeight="1">
      <c r="A50" s="90" t="s">
        <v>272</v>
      </c>
      <c r="B50" s="130" t="s">
        <v>186</v>
      </c>
      <c r="C50" s="20"/>
      <c r="D50" s="121">
        <f>D51</f>
        <v>287300</v>
      </c>
    </row>
    <row r="51" spans="1:4" ht="47.25" customHeight="1">
      <c r="A51" s="78" t="s">
        <v>189</v>
      </c>
      <c r="B51" s="130" t="s">
        <v>187</v>
      </c>
      <c r="C51" s="19"/>
      <c r="D51" s="121">
        <f>D52</f>
        <v>287300</v>
      </c>
    </row>
    <row r="52" spans="1:4" ht="31.5">
      <c r="A52" s="81" t="s">
        <v>204</v>
      </c>
      <c r="B52" s="231"/>
      <c r="C52" s="20">
        <v>200</v>
      </c>
      <c r="D52" s="221">
        <v>287300</v>
      </c>
    </row>
    <row r="53" spans="1:4" ht="35.25" customHeight="1">
      <c r="A53" s="72" t="s">
        <v>169</v>
      </c>
      <c r="B53" s="132" t="s">
        <v>168</v>
      </c>
      <c r="C53" s="260"/>
      <c r="D53" s="120">
        <f>D54+D57</f>
        <v>540000</v>
      </c>
    </row>
    <row r="54" spans="1:4" ht="31.5">
      <c r="A54" s="78" t="s">
        <v>263</v>
      </c>
      <c r="B54" s="130" t="s">
        <v>170</v>
      </c>
      <c r="C54" s="260"/>
      <c r="D54" s="121">
        <f>D55</f>
        <v>360000</v>
      </c>
    </row>
    <row r="55" spans="1:4" ht="47.25">
      <c r="A55" s="78" t="s">
        <v>264</v>
      </c>
      <c r="B55" s="130" t="s">
        <v>171</v>
      </c>
      <c r="C55" s="260"/>
      <c r="D55" s="121">
        <f>D56</f>
        <v>360000</v>
      </c>
    </row>
    <row r="56" spans="1:4" ht="31.5">
      <c r="A56" s="81" t="s">
        <v>204</v>
      </c>
      <c r="B56" s="231"/>
      <c r="C56" s="20">
        <v>200</v>
      </c>
      <c r="D56" s="221">
        <v>360000</v>
      </c>
    </row>
    <row r="57" spans="1:4" ht="31.5">
      <c r="A57" s="90" t="s">
        <v>173</v>
      </c>
      <c r="B57" s="130" t="s">
        <v>174</v>
      </c>
      <c r="C57" s="19"/>
      <c r="D57" s="121">
        <f>D58</f>
        <v>180000</v>
      </c>
    </row>
    <row r="58" spans="1:4" ht="47.25">
      <c r="A58" s="90" t="s">
        <v>175</v>
      </c>
      <c r="B58" s="130" t="s">
        <v>172</v>
      </c>
      <c r="C58" s="19"/>
      <c r="D58" s="121">
        <f>D59</f>
        <v>180000</v>
      </c>
    </row>
    <row r="59" spans="1:4" ht="31.5">
      <c r="A59" s="93" t="s">
        <v>208</v>
      </c>
      <c r="B59" s="231"/>
      <c r="C59" s="20">
        <v>600</v>
      </c>
      <c r="D59" s="221">
        <v>180000</v>
      </c>
    </row>
    <row r="60" spans="1:4" ht="31.5">
      <c r="A60" s="72" t="s">
        <v>399</v>
      </c>
      <c r="B60" s="132" t="s">
        <v>192</v>
      </c>
      <c r="C60" s="19"/>
      <c r="D60" s="210">
        <f>D69+D61+D75+D80+D83+D66</f>
        <v>15051584.21</v>
      </c>
    </row>
    <row r="61" spans="1:4" ht="31.5">
      <c r="A61" s="78" t="s">
        <v>251</v>
      </c>
      <c r="B61" s="130" t="s">
        <v>250</v>
      </c>
      <c r="C61" s="19"/>
      <c r="D61" s="235">
        <f>D62</f>
        <v>4097000</v>
      </c>
    </row>
    <row r="62" spans="1:4" ht="15.75">
      <c r="A62" s="78" t="s">
        <v>252</v>
      </c>
      <c r="B62" s="130" t="s">
        <v>253</v>
      </c>
      <c r="C62" s="19"/>
      <c r="D62" s="235">
        <f>D63+D64+D65</f>
        <v>4097000</v>
      </c>
    </row>
    <row r="63" spans="1:4" ht="65.25" customHeight="1">
      <c r="A63" s="203" t="s">
        <v>205</v>
      </c>
      <c r="B63" s="132"/>
      <c r="C63" s="204">
        <v>100</v>
      </c>
      <c r="D63" s="234">
        <v>3488000</v>
      </c>
    </row>
    <row r="64" spans="1:4" ht="31.5">
      <c r="A64" s="81" t="s">
        <v>204</v>
      </c>
      <c r="B64" s="132"/>
      <c r="C64" s="193">
        <v>200</v>
      </c>
      <c r="D64" s="234">
        <v>602000</v>
      </c>
    </row>
    <row r="65" spans="1:4" ht="15.75">
      <c r="A65" s="81" t="s">
        <v>206</v>
      </c>
      <c r="B65" s="132"/>
      <c r="C65" s="204">
        <v>300</v>
      </c>
      <c r="D65" s="234">
        <v>7000</v>
      </c>
    </row>
    <row r="66" spans="1:4" ht="47.25">
      <c r="A66" s="90" t="s">
        <v>393</v>
      </c>
      <c r="B66" s="230" t="s">
        <v>394</v>
      </c>
      <c r="C66" s="204"/>
      <c r="D66" s="207">
        <f>D67</f>
        <v>85500</v>
      </c>
    </row>
    <row r="67" spans="1:4" ht="47.25">
      <c r="A67" s="78" t="s">
        <v>388</v>
      </c>
      <c r="B67" s="230" t="s">
        <v>387</v>
      </c>
      <c r="C67" s="204"/>
      <c r="D67" s="207">
        <f>D68</f>
        <v>85500</v>
      </c>
    </row>
    <row r="68" spans="1:4" ht="15.75">
      <c r="A68" s="249" t="s">
        <v>207</v>
      </c>
      <c r="B68" s="85"/>
      <c r="C68" s="82">
        <v>500</v>
      </c>
      <c r="D68" s="234">
        <v>85500</v>
      </c>
    </row>
    <row r="69" spans="1:4" ht="35.25" customHeight="1">
      <c r="A69" s="78" t="s">
        <v>265</v>
      </c>
      <c r="B69" s="130" t="s">
        <v>193</v>
      </c>
      <c r="C69" s="84"/>
      <c r="D69" s="207">
        <f>D70+D72</f>
        <v>8608272.68</v>
      </c>
    </row>
    <row r="70" spans="1:4" ht="51" customHeight="1">
      <c r="A70" s="163" t="s">
        <v>273</v>
      </c>
      <c r="B70" s="130" t="s">
        <v>194</v>
      </c>
      <c r="C70" s="84"/>
      <c r="D70" s="121">
        <f>D71</f>
        <v>6638110.88</v>
      </c>
    </row>
    <row r="71" spans="1:4" ht="31.5">
      <c r="A71" s="81" t="s">
        <v>204</v>
      </c>
      <c r="B71" s="85"/>
      <c r="C71" s="193">
        <v>200</v>
      </c>
      <c r="D71" s="221">
        <v>6638110.88</v>
      </c>
    </row>
    <row r="72" spans="1:4" ht="47.25">
      <c r="A72" s="9" t="s">
        <v>271</v>
      </c>
      <c r="B72" s="130" t="s">
        <v>212</v>
      </c>
      <c r="C72" s="19"/>
      <c r="D72" s="121">
        <f>D73+D74</f>
        <v>1970161.8</v>
      </c>
    </row>
    <row r="73" spans="1:4" ht="31.5">
      <c r="A73" s="205" t="s">
        <v>204</v>
      </c>
      <c r="B73" s="231"/>
      <c r="C73" s="20">
        <v>200</v>
      </c>
      <c r="D73" s="221">
        <v>1898161.8</v>
      </c>
    </row>
    <row r="74" spans="1:4" ht="15.75">
      <c r="A74" s="249" t="s">
        <v>207</v>
      </c>
      <c r="B74" s="85"/>
      <c r="C74" s="82">
        <v>500</v>
      </c>
      <c r="D74" s="221">
        <v>72000</v>
      </c>
    </row>
    <row r="75" spans="1:4" ht="15.75">
      <c r="A75" s="78" t="s">
        <v>242</v>
      </c>
      <c r="B75" s="230" t="s">
        <v>243</v>
      </c>
      <c r="C75" s="20"/>
      <c r="D75" s="121">
        <f>D76</f>
        <v>596965.73</v>
      </c>
    </row>
    <row r="76" spans="1:4" ht="47.25">
      <c r="A76" s="78" t="s">
        <v>244</v>
      </c>
      <c r="B76" s="230" t="s">
        <v>245</v>
      </c>
      <c r="C76" s="20"/>
      <c r="D76" s="121">
        <f>D77+D78+D79</f>
        <v>596965.73</v>
      </c>
    </row>
    <row r="77" spans="1:4" ht="31.5">
      <c r="A77" s="205" t="s">
        <v>204</v>
      </c>
      <c r="B77" s="231"/>
      <c r="C77" s="20">
        <v>200</v>
      </c>
      <c r="D77" s="221">
        <v>250000</v>
      </c>
    </row>
    <row r="78" spans="1:4" ht="31.5">
      <c r="A78" s="101" t="s">
        <v>210</v>
      </c>
      <c r="B78" s="236"/>
      <c r="C78" s="20">
        <v>400</v>
      </c>
      <c r="D78" s="221">
        <v>170965.73</v>
      </c>
    </row>
    <row r="79" spans="1:4" ht="15.75">
      <c r="A79" s="249" t="s">
        <v>207</v>
      </c>
      <c r="B79" s="85"/>
      <c r="C79" s="82">
        <v>500</v>
      </c>
      <c r="D79" s="221">
        <v>176000</v>
      </c>
    </row>
    <row r="80" spans="1:4" ht="18" customHeight="1">
      <c r="A80" s="78" t="s">
        <v>246</v>
      </c>
      <c r="B80" s="230" t="s">
        <v>247</v>
      </c>
      <c r="C80" s="20"/>
      <c r="D80" s="121">
        <f>D81</f>
        <v>198000</v>
      </c>
    </row>
    <row r="81" spans="1:4" ht="50.25" customHeight="1">
      <c r="A81" s="78" t="s">
        <v>248</v>
      </c>
      <c r="B81" s="230" t="s">
        <v>249</v>
      </c>
      <c r="C81" s="20"/>
      <c r="D81" s="121">
        <f>D82</f>
        <v>198000</v>
      </c>
    </row>
    <row r="82" spans="1:4" ht="31.5">
      <c r="A82" s="205" t="s">
        <v>204</v>
      </c>
      <c r="B82" s="231"/>
      <c r="C82" s="20">
        <v>200</v>
      </c>
      <c r="D82" s="221">
        <v>198000</v>
      </c>
    </row>
    <row r="83" spans="1:4" ht="15.75">
      <c r="A83" s="78" t="s">
        <v>303</v>
      </c>
      <c r="B83" s="130" t="s">
        <v>238</v>
      </c>
      <c r="C83" s="20"/>
      <c r="D83" s="121">
        <f>D84+D86</f>
        <v>1465845.8</v>
      </c>
    </row>
    <row r="84" spans="1:4" ht="47.25">
      <c r="A84" s="165" t="s">
        <v>266</v>
      </c>
      <c r="B84" s="243" t="s">
        <v>240</v>
      </c>
      <c r="C84" s="20"/>
      <c r="D84" s="121">
        <f>D85</f>
        <v>440000</v>
      </c>
    </row>
    <row r="85" spans="1:4" ht="31.5">
      <c r="A85" s="205" t="s">
        <v>204</v>
      </c>
      <c r="B85" s="231"/>
      <c r="C85" s="20">
        <v>200</v>
      </c>
      <c r="D85" s="221">
        <v>440000</v>
      </c>
    </row>
    <row r="86" spans="1:4" ht="78.75">
      <c r="A86" s="57" t="s">
        <v>267</v>
      </c>
      <c r="B86" s="130" t="s">
        <v>239</v>
      </c>
      <c r="C86" s="20"/>
      <c r="D86" s="121">
        <f>D87</f>
        <v>1025845.8</v>
      </c>
    </row>
    <row r="87" spans="1:4" ht="31.5">
      <c r="A87" s="81" t="s">
        <v>204</v>
      </c>
      <c r="B87" s="236"/>
      <c r="C87" s="20">
        <v>200</v>
      </c>
      <c r="D87" s="221">
        <v>1025845.8</v>
      </c>
    </row>
    <row r="88" spans="1:4" ht="31.5">
      <c r="A88" s="72" t="s">
        <v>153</v>
      </c>
      <c r="B88" s="145" t="s">
        <v>154</v>
      </c>
      <c r="C88" s="76"/>
      <c r="D88" s="196">
        <f>D89+D97+D92</f>
        <v>14332579.42</v>
      </c>
    </row>
    <row r="89" spans="1:4" ht="47.25">
      <c r="A89" s="78" t="s">
        <v>302</v>
      </c>
      <c r="B89" s="130" t="s">
        <v>156</v>
      </c>
      <c r="C89" s="76"/>
      <c r="D89" s="191">
        <f>D90</f>
        <v>200000</v>
      </c>
    </row>
    <row r="90" spans="1:4" ht="66" customHeight="1">
      <c r="A90" s="78" t="s">
        <v>196</v>
      </c>
      <c r="B90" s="130" t="s">
        <v>157</v>
      </c>
      <c r="C90" s="76"/>
      <c r="D90" s="191">
        <f>D91</f>
        <v>200000</v>
      </c>
    </row>
    <row r="91" spans="1:4" ht="31.5">
      <c r="A91" s="81" t="s">
        <v>204</v>
      </c>
      <c r="B91" s="85"/>
      <c r="C91" s="193">
        <v>200</v>
      </c>
      <c r="D91" s="195">
        <v>200000</v>
      </c>
    </row>
    <row r="92" spans="1:4" ht="34.5" customHeight="1">
      <c r="A92" s="297" t="s">
        <v>355</v>
      </c>
      <c r="B92" s="130" t="s">
        <v>356</v>
      </c>
      <c r="C92" s="82"/>
      <c r="D92" s="191">
        <f>D95+D93</f>
        <v>10191579.42</v>
      </c>
    </row>
    <row r="93" spans="1:4" ht="15.75">
      <c r="A93" s="78" t="s">
        <v>395</v>
      </c>
      <c r="B93" s="130"/>
      <c r="C93" s="82"/>
      <c r="D93" s="191">
        <f>D94</f>
        <v>10000000</v>
      </c>
    </row>
    <row r="94" spans="1:4" ht="15.75">
      <c r="A94" s="249" t="s">
        <v>207</v>
      </c>
      <c r="B94" s="85"/>
      <c r="C94" s="82">
        <v>500</v>
      </c>
      <c r="D94" s="195">
        <v>10000000</v>
      </c>
    </row>
    <row r="95" spans="1:4" ht="48.75" customHeight="1">
      <c r="A95" s="298" t="s">
        <v>357</v>
      </c>
      <c r="B95" s="130" t="s">
        <v>358</v>
      </c>
      <c r="C95" s="82"/>
      <c r="D95" s="191">
        <f>D96</f>
        <v>191579.42</v>
      </c>
    </row>
    <row r="96" spans="1:4" ht="31.5">
      <c r="A96" s="271" t="s">
        <v>210</v>
      </c>
      <c r="B96" s="299"/>
      <c r="C96" s="202">
        <v>400</v>
      </c>
      <c r="D96" s="195">
        <v>191579.42</v>
      </c>
    </row>
    <row r="97" spans="1:4" ht="63">
      <c r="A97" s="238" t="s">
        <v>268</v>
      </c>
      <c r="B97" s="230" t="s">
        <v>270</v>
      </c>
      <c r="C97" s="193"/>
      <c r="D97" s="191">
        <f>D98</f>
        <v>3941000</v>
      </c>
    </row>
    <row r="98" spans="1:4" ht="31.5">
      <c r="A98" s="237" t="s">
        <v>274</v>
      </c>
      <c r="B98" s="130" t="s">
        <v>269</v>
      </c>
      <c r="C98" s="19"/>
      <c r="D98" s="121">
        <f>D99</f>
        <v>3941000</v>
      </c>
    </row>
    <row r="99" spans="1:4" ht="31.5">
      <c r="A99" s="81" t="s">
        <v>208</v>
      </c>
      <c r="B99" s="231"/>
      <c r="C99" s="20">
        <v>600</v>
      </c>
      <c r="D99" s="221">
        <v>3941000</v>
      </c>
    </row>
    <row r="100" spans="1:4" ht="31.5">
      <c r="A100" s="72" t="s">
        <v>146</v>
      </c>
      <c r="B100" s="132" t="s">
        <v>144</v>
      </c>
      <c r="C100" s="76"/>
      <c r="D100" s="189">
        <f>D101+D106</f>
        <v>13997055.39</v>
      </c>
    </row>
    <row r="101" spans="1:4" ht="31.5">
      <c r="A101" s="78" t="s">
        <v>147</v>
      </c>
      <c r="B101" s="130" t="s">
        <v>148</v>
      </c>
      <c r="C101" s="84"/>
      <c r="D101" s="185">
        <f>D102+D105</f>
        <v>13024795.120000001</v>
      </c>
    </row>
    <row r="102" spans="1:4" ht="47.25">
      <c r="A102" s="165" t="s">
        <v>149</v>
      </c>
      <c r="B102" s="130" t="s">
        <v>150</v>
      </c>
      <c r="C102" s="84"/>
      <c r="D102" s="185">
        <f>D103</f>
        <v>5681089.12</v>
      </c>
    </row>
    <row r="103" spans="1:4" ht="31.5">
      <c r="A103" s="81" t="s">
        <v>204</v>
      </c>
      <c r="B103" s="85"/>
      <c r="C103" s="193">
        <v>200</v>
      </c>
      <c r="D103" s="214">
        <v>5681089.12</v>
      </c>
    </row>
    <row r="104" spans="1:4" ht="63" customHeight="1">
      <c r="A104" s="9" t="s">
        <v>152</v>
      </c>
      <c r="B104" s="144" t="s">
        <v>151</v>
      </c>
      <c r="C104" s="209"/>
      <c r="D104" s="185">
        <f>D105</f>
        <v>7343706</v>
      </c>
    </row>
    <row r="105" spans="1:4" ht="31.5">
      <c r="A105" s="81" t="s">
        <v>204</v>
      </c>
      <c r="B105" s="85"/>
      <c r="C105" s="193">
        <v>200</v>
      </c>
      <c r="D105" s="214">
        <v>7343706</v>
      </c>
    </row>
    <row r="106" spans="1:4" ht="36" customHeight="1">
      <c r="A106" s="78" t="s">
        <v>145</v>
      </c>
      <c r="B106" s="130" t="s">
        <v>143</v>
      </c>
      <c r="C106" s="193"/>
      <c r="D106" s="185">
        <f>D107</f>
        <v>972260.27</v>
      </c>
    </row>
    <row r="107" spans="1:4" ht="60.75" customHeight="1">
      <c r="A107" s="317" t="s">
        <v>197</v>
      </c>
      <c r="B107" s="130" t="s">
        <v>142</v>
      </c>
      <c r="C107" s="193"/>
      <c r="D107" s="185">
        <f>D108</f>
        <v>972260.27</v>
      </c>
    </row>
    <row r="108" spans="1:4" ht="18" customHeight="1">
      <c r="A108" s="93" t="s">
        <v>206</v>
      </c>
      <c r="B108" s="85"/>
      <c r="C108" s="193">
        <v>800</v>
      </c>
      <c r="D108" s="214">
        <v>972260.27</v>
      </c>
    </row>
    <row r="109" spans="1:4" ht="15.75">
      <c r="A109" s="96" t="s">
        <v>119</v>
      </c>
      <c r="B109" s="132" t="s">
        <v>120</v>
      </c>
      <c r="C109" s="197"/>
      <c r="D109" s="196">
        <f>D110+D112+D114+D118+D120+D122+D124+D126+D128+D130</f>
        <v>15212234.58</v>
      </c>
    </row>
    <row r="110" spans="1:4" ht="31.5">
      <c r="A110" s="57" t="s">
        <v>121</v>
      </c>
      <c r="B110" s="130" t="s">
        <v>122</v>
      </c>
      <c r="C110" s="76"/>
      <c r="D110" s="191">
        <f>D111</f>
        <v>1001723</v>
      </c>
    </row>
    <row r="111" spans="1:4" ht="66" customHeight="1">
      <c r="A111" s="81" t="s">
        <v>205</v>
      </c>
      <c r="B111" s="69"/>
      <c r="C111" s="193">
        <v>100</v>
      </c>
      <c r="D111" s="195">
        <v>1001723</v>
      </c>
    </row>
    <row r="112" spans="1:4" ht="31.5">
      <c r="A112" s="163" t="s">
        <v>123</v>
      </c>
      <c r="B112" s="130" t="s">
        <v>124</v>
      </c>
      <c r="C112" s="84"/>
      <c r="D112" s="191">
        <f>D113</f>
        <v>268925</v>
      </c>
    </row>
    <row r="113" spans="1:4" ht="31.5">
      <c r="A113" s="81" t="s">
        <v>204</v>
      </c>
      <c r="B113" s="85"/>
      <c r="C113" s="204">
        <v>200</v>
      </c>
      <c r="D113" s="195">
        <v>268925</v>
      </c>
    </row>
    <row r="114" spans="1:4" ht="31.5">
      <c r="A114" s="57" t="s">
        <v>125</v>
      </c>
      <c r="B114" s="130" t="s">
        <v>126</v>
      </c>
      <c r="C114" s="19"/>
      <c r="D114" s="207">
        <f>D115+D116+D117</f>
        <v>10272352</v>
      </c>
    </row>
    <row r="115" spans="1:4" ht="63" customHeight="1">
      <c r="A115" s="81" t="s">
        <v>205</v>
      </c>
      <c r="B115" s="231"/>
      <c r="C115" s="20">
        <v>100</v>
      </c>
      <c r="D115" s="195">
        <v>8661604</v>
      </c>
    </row>
    <row r="116" spans="1:4" ht="31.5">
      <c r="A116" s="81" t="s">
        <v>204</v>
      </c>
      <c r="B116" s="231"/>
      <c r="C116" s="20">
        <v>200</v>
      </c>
      <c r="D116" s="195">
        <v>1527272</v>
      </c>
    </row>
    <row r="117" spans="1:4" ht="15.75">
      <c r="A117" s="81" t="s">
        <v>206</v>
      </c>
      <c r="B117" s="231"/>
      <c r="C117" s="20">
        <v>800</v>
      </c>
      <c r="D117" s="221">
        <v>83476</v>
      </c>
    </row>
    <row r="118" spans="1:4" ht="31.5">
      <c r="A118" s="163" t="s">
        <v>200</v>
      </c>
      <c r="B118" s="130" t="s">
        <v>201</v>
      </c>
      <c r="C118" s="82"/>
      <c r="D118" s="191">
        <f>D119</f>
        <v>162739.73</v>
      </c>
    </row>
    <row r="119" spans="1:4" ht="15.75">
      <c r="A119" s="13" t="s">
        <v>211</v>
      </c>
      <c r="B119" s="143"/>
      <c r="C119" s="82">
        <v>700</v>
      </c>
      <c r="D119" s="83">
        <v>162739.73</v>
      </c>
    </row>
    <row r="120" spans="1:4" ht="31.5">
      <c r="A120" s="9" t="s">
        <v>127</v>
      </c>
      <c r="B120" s="166" t="s">
        <v>128</v>
      </c>
      <c r="C120" s="84"/>
      <c r="D120" s="121">
        <f>D121</f>
        <v>350000</v>
      </c>
    </row>
    <row r="121" spans="1:4" ht="18" customHeight="1">
      <c r="A121" s="13" t="s">
        <v>206</v>
      </c>
      <c r="B121" s="20"/>
      <c r="C121" s="82">
        <v>800</v>
      </c>
      <c r="D121" s="221">
        <v>350000</v>
      </c>
    </row>
    <row r="122" spans="1:4" ht="31.5">
      <c r="A122" s="57" t="s">
        <v>129</v>
      </c>
      <c r="B122" s="166" t="s">
        <v>130</v>
      </c>
      <c r="C122" s="164"/>
      <c r="D122" s="121">
        <f>D123</f>
        <v>280000</v>
      </c>
    </row>
    <row r="123" spans="1:4" ht="31.5">
      <c r="A123" s="81" t="s">
        <v>204</v>
      </c>
      <c r="B123" s="85"/>
      <c r="C123" s="193">
        <v>200</v>
      </c>
      <c r="D123" s="221">
        <v>280000</v>
      </c>
    </row>
    <row r="124" spans="1:4" ht="31.5" customHeight="1">
      <c r="A124" s="165" t="s">
        <v>131</v>
      </c>
      <c r="B124" s="19" t="s">
        <v>132</v>
      </c>
      <c r="C124" s="164"/>
      <c r="D124" s="121">
        <f>D125</f>
        <v>1806114.85</v>
      </c>
    </row>
    <row r="125" spans="1:4" ht="31.5">
      <c r="A125" s="81" t="s">
        <v>204</v>
      </c>
      <c r="B125" s="85"/>
      <c r="C125" s="193">
        <v>200</v>
      </c>
      <c r="D125" s="221">
        <v>1806114.85</v>
      </c>
    </row>
    <row r="126" spans="1:4" ht="32.25" customHeight="1">
      <c r="A126" s="163" t="s">
        <v>133</v>
      </c>
      <c r="B126" s="19" t="s">
        <v>134</v>
      </c>
      <c r="C126" s="164"/>
      <c r="D126" s="121">
        <f>D127</f>
        <v>825000</v>
      </c>
    </row>
    <row r="127" spans="1:4" ht="18" customHeight="1">
      <c r="A127" s="249" t="s">
        <v>207</v>
      </c>
      <c r="B127" s="85"/>
      <c r="C127" s="82">
        <v>500</v>
      </c>
      <c r="D127" s="221">
        <v>825000</v>
      </c>
    </row>
    <row r="128" spans="1:4" ht="29.25" customHeight="1">
      <c r="A128" s="165" t="s">
        <v>167</v>
      </c>
      <c r="B128" s="130" t="s">
        <v>166</v>
      </c>
      <c r="C128" s="84"/>
      <c r="D128" s="191">
        <f>D129</f>
        <v>100000</v>
      </c>
    </row>
    <row r="129" spans="1:4" ht="18" customHeight="1">
      <c r="A129" s="81" t="s">
        <v>209</v>
      </c>
      <c r="B129" s="85"/>
      <c r="C129" s="82">
        <v>300</v>
      </c>
      <c r="D129" s="83">
        <v>100000</v>
      </c>
    </row>
    <row r="130" spans="1:4" ht="48" customHeight="1">
      <c r="A130" s="78" t="s">
        <v>385</v>
      </c>
      <c r="B130" s="230" t="s">
        <v>386</v>
      </c>
      <c r="C130" s="82"/>
      <c r="D130" s="191">
        <f>D131</f>
        <v>145380</v>
      </c>
    </row>
    <row r="131" spans="1:4" ht="35.25" customHeight="1">
      <c r="A131" s="81" t="s">
        <v>208</v>
      </c>
      <c r="B131" s="85"/>
      <c r="C131" s="193">
        <v>600</v>
      </c>
      <c r="D131" s="195">
        <v>145380</v>
      </c>
    </row>
    <row r="132" spans="1:4" ht="24" customHeight="1">
      <c r="A132" s="211" t="s">
        <v>217</v>
      </c>
      <c r="B132" s="260"/>
      <c r="C132" s="260"/>
      <c r="D132" s="121">
        <f>D9+D19+D39+D46+D53+D60+D88+D100+D109</f>
        <v>150619067.18000004</v>
      </c>
    </row>
  </sheetData>
  <sheetProtection/>
  <mergeCells count="5">
    <mergeCell ref="A5:D6"/>
    <mergeCell ref="B1:D1"/>
    <mergeCell ref="B2:D2"/>
    <mergeCell ref="B3:D3"/>
    <mergeCell ref="B4:D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4"/>
  <sheetViews>
    <sheetView view="pageBreakPreview" zoomScale="85" zoomScaleSheetLayoutView="85" zoomScalePageLayoutView="0" workbookViewId="0" topLeftCell="A1">
      <selection activeCell="A5" sqref="A5"/>
    </sheetView>
  </sheetViews>
  <sheetFormatPr defaultColWidth="9.125" defaultRowHeight="12.75"/>
  <cols>
    <col min="1" max="1" width="56.375" style="258" customWidth="1"/>
    <col min="2" max="2" width="6.00390625" style="259" customWidth="1"/>
    <col min="3" max="3" width="5.875" style="259" customWidth="1"/>
    <col min="4" max="4" width="5.00390625" style="259" customWidth="1"/>
    <col min="5" max="5" width="11.75390625" style="259" customWidth="1"/>
    <col min="6" max="6" width="5.125" style="259" customWidth="1"/>
    <col min="7" max="7" width="17.625" style="259" customWidth="1"/>
    <col min="8" max="8" width="16.375" style="259" customWidth="1"/>
    <col min="9" max="16384" width="9.125" style="245" customWidth="1"/>
  </cols>
  <sheetData>
    <row r="1" spans="1:8" s="244" customFormat="1" ht="15.75">
      <c r="A1" s="330" t="s">
        <v>360</v>
      </c>
      <c r="B1" s="330"/>
      <c r="C1" s="330"/>
      <c r="D1" s="330"/>
      <c r="E1" s="330"/>
      <c r="F1" s="330"/>
      <c r="G1" s="330"/>
      <c r="H1" s="330"/>
    </row>
    <row r="2" spans="1:8" ht="15.75">
      <c r="A2" s="331" t="s">
        <v>115</v>
      </c>
      <c r="B2" s="331"/>
      <c r="C2" s="331"/>
      <c r="D2" s="331"/>
      <c r="E2" s="331"/>
      <c r="F2" s="331"/>
      <c r="G2" s="331"/>
      <c r="H2" s="331"/>
    </row>
    <row r="3" spans="1:8" ht="15.75">
      <c r="A3" s="331" t="s">
        <v>116</v>
      </c>
      <c r="B3" s="331"/>
      <c r="C3" s="331"/>
      <c r="D3" s="331"/>
      <c r="E3" s="331"/>
      <c r="F3" s="331"/>
      <c r="G3" s="331"/>
      <c r="H3" s="331"/>
    </row>
    <row r="4" spans="1:8" ht="15.75">
      <c r="A4" s="332" t="s">
        <v>401</v>
      </c>
      <c r="B4" s="332"/>
      <c r="C4" s="332"/>
      <c r="D4" s="332"/>
      <c r="E4" s="332"/>
      <c r="F4" s="332"/>
      <c r="G4" s="332"/>
      <c r="H4" s="332"/>
    </row>
    <row r="5" spans="1:8" ht="12.75" customHeight="1">
      <c r="A5" s="58"/>
      <c r="B5" s="59"/>
      <c r="C5" s="59"/>
      <c r="D5" s="59"/>
      <c r="E5" s="59"/>
      <c r="F5" s="59"/>
      <c r="G5" s="59"/>
      <c r="H5" s="59"/>
    </row>
    <row r="6" spans="1:8" ht="15.75">
      <c r="A6" s="329" t="s">
        <v>219</v>
      </c>
      <c r="B6" s="329"/>
      <c r="C6" s="329"/>
      <c r="D6" s="329"/>
      <c r="E6" s="329"/>
      <c r="F6" s="329"/>
      <c r="G6" s="329"/>
      <c r="H6" s="329"/>
    </row>
    <row r="7" spans="1:8" ht="15.75">
      <c r="A7" s="329" t="s">
        <v>237</v>
      </c>
      <c r="B7" s="329"/>
      <c r="C7" s="329"/>
      <c r="D7" s="329"/>
      <c r="E7" s="329"/>
      <c r="F7" s="329"/>
      <c r="G7" s="329"/>
      <c r="H7" s="329"/>
    </row>
    <row r="8" spans="1:8" ht="17.25" customHeight="1" thickBot="1">
      <c r="A8" s="329"/>
      <c r="B8" s="329"/>
      <c r="C8" s="329"/>
      <c r="D8" s="329"/>
      <c r="E8" s="329"/>
      <c r="F8" s="329"/>
      <c r="G8" s="329"/>
      <c r="H8" s="329"/>
    </row>
    <row r="9" spans="1:8" ht="10.5" customHeight="1">
      <c r="A9" s="337"/>
      <c r="B9" s="340" t="s">
        <v>94</v>
      </c>
      <c r="C9" s="341"/>
      <c r="D9" s="341"/>
      <c r="E9" s="341"/>
      <c r="F9" s="342"/>
      <c r="G9" s="321" t="s">
        <v>95</v>
      </c>
      <c r="H9" s="321" t="s">
        <v>96</v>
      </c>
    </row>
    <row r="10" spans="1:8" ht="12.75">
      <c r="A10" s="338"/>
      <c r="B10" s="327" t="s">
        <v>97</v>
      </c>
      <c r="C10" s="327" t="s">
        <v>40</v>
      </c>
      <c r="D10" s="344" t="s">
        <v>41</v>
      </c>
      <c r="E10" s="327" t="s">
        <v>98</v>
      </c>
      <c r="F10" s="327" t="s">
        <v>99</v>
      </c>
      <c r="G10" s="322"/>
      <c r="H10" s="322"/>
    </row>
    <row r="11" spans="1:8" ht="12.75">
      <c r="A11" s="338"/>
      <c r="B11" s="327"/>
      <c r="C11" s="327"/>
      <c r="D11" s="344"/>
      <c r="E11" s="327"/>
      <c r="F11" s="327"/>
      <c r="G11" s="322"/>
      <c r="H11" s="322"/>
    </row>
    <row r="12" spans="1:8" ht="6.75" customHeight="1">
      <c r="A12" s="339"/>
      <c r="B12" s="328"/>
      <c r="C12" s="328"/>
      <c r="D12" s="345"/>
      <c r="E12" s="328"/>
      <c r="F12" s="328"/>
      <c r="G12" s="343"/>
      <c r="H12" s="343"/>
    </row>
    <row r="13" spans="1:8" ht="13.5" thickBot="1">
      <c r="A13" s="34">
        <v>1</v>
      </c>
      <c r="B13" s="34">
        <v>2</v>
      </c>
      <c r="C13" s="34">
        <v>3</v>
      </c>
      <c r="D13" s="34">
        <v>4</v>
      </c>
      <c r="E13" s="34">
        <v>5</v>
      </c>
      <c r="F13" s="34">
        <v>6</v>
      </c>
      <c r="G13" s="34">
        <v>7</v>
      </c>
      <c r="H13" s="34">
        <v>8</v>
      </c>
    </row>
    <row r="14" spans="1:8" ht="18.75">
      <c r="A14" s="60" t="s">
        <v>100</v>
      </c>
      <c r="B14" s="61">
        <v>874</v>
      </c>
      <c r="C14" s="62">
        <v>0</v>
      </c>
      <c r="D14" s="62">
        <v>0</v>
      </c>
      <c r="E14" s="63">
        <v>0</v>
      </c>
      <c r="F14" s="64">
        <v>0</v>
      </c>
      <c r="G14" s="65">
        <f>G15+G45+G54+G72+G112+G124+G156+G137+G165</f>
        <v>124894161.18</v>
      </c>
      <c r="H14" s="65">
        <f>H15+H45+H54+H72+H112+H124+H156+H137+H165</f>
        <v>89705773.51</v>
      </c>
    </row>
    <row r="15" spans="1:8" ht="18" customHeight="1">
      <c r="A15" s="66" t="s">
        <v>42</v>
      </c>
      <c r="B15" s="67"/>
      <c r="C15" s="68">
        <v>1</v>
      </c>
      <c r="D15" s="68">
        <v>0</v>
      </c>
      <c r="E15" s="69">
        <v>0</v>
      </c>
      <c r="F15" s="70">
        <v>0</v>
      </c>
      <c r="G15" s="71">
        <f>G16+G20+G24+G30+G34</f>
        <v>13434031.02</v>
      </c>
      <c r="H15" s="71">
        <f>H16+H20+H24+H30+H34</f>
        <v>0</v>
      </c>
    </row>
    <row r="16" spans="1:8" ht="47.25">
      <c r="A16" s="72" t="s">
        <v>101</v>
      </c>
      <c r="B16" s="73"/>
      <c r="C16" s="186">
        <v>1</v>
      </c>
      <c r="D16" s="186">
        <v>2</v>
      </c>
      <c r="E16" s="132"/>
      <c r="F16" s="197"/>
      <c r="G16" s="196">
        <f aca="true" t="shared" si="0" ref="G16:H18">G17</f>
        <v>1001723</v>
      </c>
      <c r="H16" s="77">
        <f t="shared" si="0"/>
        <v>0</v>
      </c>
    </row>
    <row r="17" spans="1:8" ht="18.75" customHeight="1">
      <c r="A17" s="96" t="s">
        <v>119</v>
      </c>
      <c r="B17" s="246"/>
      <c r="C17" s="186"/>
      <c r="D17" s="186"/>
      <c r="E17" s="132" t="s">
        <v>120</v>
      </c>
      <c r="F17" s="197"/>
      <c r="G17" s="196">
        <f t="shared" si="0"/>
        <v>1001723</v>
      </c>
      <c r="H17" s="80">
        <f t="shared" si="0"/>
        <v>0</v>
      </c>
    </row>
    <row r="18" spans="1:8" ht="51" customHeight="1">
      <c r="A18" s="9" t="s">
        <v>121</v>
      </c>
      <c r="B18" s="247"/>
      <c r="C18" s="74"/>
      <c r="D18" s="74"/>
      <c r="E18" s="130" t="s">
        <v>122</v>
      </c>
      <c r="F18" s="76"/>
      <c r="G18" s="191">
        <f t="shared" si="0"/>
        <v>1001723</v>
      </c>
      <c r="H18" s="80">
        <f t="shared" si="0"/>
        <v>0</v>
      </c>
    </row>
    <row r="19" spans="1:8" ht="79.5" customHeight="1">
      <c r="A19" s="81" t="s">
        <v>205</v>
      </c>
      <c r="B19" s="67"/>
      <c r="C19" s="68"/>
      <c r="D19" s="68"/>
      <c r="E19" s="69"/>
      <c r="F19" s="193">
        <v>100</v>
      </c>
      <c r="G19" s="195">
        <v>1001723</v>
      </c>
      <c r="H19" s="83"/>
    </row>
    <row r="20" spans="1:8" ht="49.5" customHeight="1">
      <c r="A20" s="72" t="s">
        <v>102</v>
      </c>
      <c r="B20" s="73"/>
      <c r="C20" s="186">
        <v>1</v>
      </c>
      <c r="D20" s="186">
        <v>3</v>
      </c>
      <c r="E20" s="132"/>
      <c r="F20" s="200"/>
      <c r="G20" s="196">
        <f aca="true" t="shared" si="1" ref="G20:H22">G21</f>
        <v>268925</v>
      </c>
      <c r="H20" s="77">
        <f t="shared" si="1"/>
        <v>0</v>
      </c>
    </row>
    <row r="21" spans="1:8" ht="18.75" customHeight="1">
      <c r="A21" s="96" t="s">
        <v>119</v>
      </c>
      <c r="B21" s="246"/>
      <c r="C21" s="74"/>
      <c r="D21" s="74"/>
      <c r="E21" s="75" t="s">
        <v>120</v>
      </c>
      <c r="F21" s="76"/>
      <c r="G21" s="77">
        <f t="shared" si="1"/>
        <v>268925</v>
      </c>
      <c r="H21" s="80">
        <f t="shared" si="1"/>
        <v>0</v>
      </c>
    </row>
    <row r="22" spans="1:8" ht="51" customHeight="1">
      <c r="A22" s="163" t="s">
        <v>123</v>
      </c>
      <c r="B22" s="248"/>
      <c r="C22" s="74"/>
      <c r="D22" s="74"/>
      <c r="E22" s="130" t="s">
        <v>124</v>
      </c>
      <c r="F22" s="84"/>
      <c r="G22" s="191">
        <f t="shared" si="1"/>
        <v>268925</v>
      </c>
      <c r="H22" s="80">
        <f t="shared" si="1"/>
        <v>0</v>
      </c>
    </row>
    <row r="23" spans="1:8" ht="35.25" customHeight="1">
      <c r="A23" s="81" t="s">
        <v>204</v>
      </c>
      <c r="B23" s="88"/>
      <c r="C23" s="89"/>
      <c r="D23" s="89"/>
      <c r="E23" s="85"/>
      <c r="F23" s="204">
        <v>200</v>
      </c>
      <c r="G23" s="195">
        <v>268925</v>
      </c>
      <c r="H23" s="83">
        <v>0</v>
      </c>
    </row>
    <row r="24" spans="1:8" ht="66.75" customHeight="1">
      <c r="A24" s="72" t="s">
        <v>103</v>
      </c>
      <c r="B24" s="73"/>
      <c r="C24" s="186">
        <v>1</v>
      </c>
      <c r="D24" s="186">
        <v>4</v>
      </c>
      <c r="E24" s="132">
        <v>0</v>
      </c>
      <c r="F24" s="197">
        <v>0</v>
      </c>
      <c r="G24" s="196">
        <f>G26</f>
        <v>10272352</v>
      </c>
      <c r="H24" s="77">
        <f>H26</f>
        <v>0</v>
      </c>
    </row>
    <row r="25" spans="1:8" ht="19.5" customHeight="1">
      <c r="A25" s="96" t="s">
        <v>119</v>
      </c>
      <c r="B25" s="246"/>
      <c r="C25" s="74"/>
      <c r="D25" s="74"/>
      <c r="E25" s="75" t="s">
        <v>120</v>
      </c>
      <c r="F25" s="76"/>
      <c r="G25" s="77">
        <f>G26</f>
        <v>10272352</v>
      </c>
      <c r="H25" s="77">
        <f>H26</f>
        <v>0</v>
      </c>
    </row>
    <row r="26" spans="1:8" ht="35.25" customHeight="1">
      <c r="A26" s="9" t="s">
        <v>125</v>
      </c>
      <c r="B26" s="247"/>
      <c r="C26" s="87"/>
      <c r="D26" s="87"/>
      <c r="E26" s="130" t="s">
        <v>126</v>
      </c>
      <c r="F26" s="84">
        <v>0</v>
      </c>
      <c r="G26" s="191">
        <f>G27+G28+G29</f>
        <v>10272352</v>
      </c>
      <c r="H26" s="80">
        <f>H27+H28+H29</f>
        <v>0</v>
      </c>
    </row>
    <row r="27" spans="1:8" ht="81" customHeight="1">
      <c r="A27" s="203" t="s">
        <v>205</v>
      </c>
      <c r="B27" s="67"/>
      <c r="C27" s="68"/>
      <c r="D27" s="68"/>
      <c r="E27" s="85"/>
      <c r="F27" s="193">
        <v>100</v>
      </c>
      <c r="G27" s="191">
        <v>8661604</v>
      </c>
      <c r="H27" s="80">
        <v>0</v>
      </c>
    </row>
    <row r="28" spans="1:8" ht="33.75" customHeight="1">
      <c r="A28" s="81" t="s">
        <v>204</v>
      </c>
      <c r="B28" s="86"/>
      <c r="C28" s="87"/>
      <c r="D28" s="87"/>
      <c r="E28" s="79"/>
      <c r="F28" s="193">
        <v>200</v>
      </c>
      <c r="G28" s="195">
        <v>1527272</v>
      </c>
      <c r="H28" s="80">
        <v>0</v>
      </c>
    </row>
    <row r="29" spans="1:8" ht="18.75" customHeight="1">
      <c r="A29" s="81" t="s">
        <v>206</v>
      </c>
      <c r="B29" s="88"/>
      <c r="C29" s="89"/>
      <c r="D29" s="89"/>
      <c r="E29" s="85"/>
      <c r="F29" s="82">
        <v>800</v>
      </c>
      <c r="G29" s="83">
        <v>83476</v>
      </c>
      <c r="H29" s="83">
        <v>0</v>
      </c>
    </row>
    <row r="30" spans="1:8" ht="17.25" customHeight="1">
      <c r="A30" s="72" t="s">
        <v>104</v>
      </c>
      <c r="B30" s="86"/>
      <c r="C30" s="74">
        <v>1</v>
      </c>
      <c r="D30" s="74">
        <v>11</v>
      </c>
      <c r="E30" s="75"/>
      <c r="F30" s="197"/>
      <c r="G30" s="77">
        <f aca="true" t="shared" si="2" ref="G30:H32">G31</f>
        <v>202510</v>
      </c>
      <c r="H30" s="196">
        <f t="shared" si="2"/>
        <v>0</v>
      </c>
    </row>
    <row r="31" spans="1:8" ht="15.75">
      <c r="A31" s="96" t="s">
        <v>119</v>
      </c>
      <c r="B31" s="246"/>
      <c r="C31" s="74"/>
      <c r="D31" s="74"/>
      <c r="E31" s="75" t="s">
        <v>120</v>
      </c>
      <c r="F31" s="76"/>
      <c r="G31" s="196">
        <f t="shared" si="2"/>
        <v>202510</v>
      </c>
      <c r="H31" s="196">
        <f t="shared" si="2"/>
        <v>0</v>
      </c>
    </row>
    <row r="32" spans="1:8" ht="34.5" customHeight="1">
      <c r="A32" s="163" t="s">
        <v>127</v>
      </c>
      <c r="B32" s="180"/>
      <c r="C32" s="181"/>
      <c r="D32" s="182"/>
      <c r="E32" s="166" t="s">
        <v>128</v>
      </c>
      <c r="F32" s="84"/>
      <c r="G32" s="191">
        <f t="shared" si="2"/>
        <v>202510</v>
      </c>
      <c r="H32" s="191">
        <f t="shared" si="2"/>
        <v>0</v>
      </c>
    </row>
    <row r="33" spans="1:8" ht="20.25" customHeight="1">
      <c r="A33" s="13" t="s">
        <v>206</v>
      </c>
      <c r="B33" s="103"/>
      <c r="C33" s="39"/>
      <c r="D33" s="39"/>
      <c r="E33" s="20"/>
      <c r="F33" s="82">
        <v>800</v>
      </c>
      <c r="G33" s="83">
        <v>202510</v>
      </c>
      <c r="H33" s="80"/>
    </row>
    <row r="34" spans="1:8" ht="19.5" customHeight="1">
      <c r="A34" s="72" t="s">
        <v>105</v>
      </c>
      <c r="B34" s="86"/>
      <c r="C34" s="74">
        <v>1</v>
      </c>
      <c r="D34" s="74">
        <v>13</v>
      </c>
      <c r="E34" s="79"/>
      <c r="F34" s="84">
        <v>0</v>
      </c>
      <c r="G34" s="77">
        <f>G35</f>
        <v>1688521.02</v>
      </c>
      <c r="H34" s="77">
        <f>H35</f>
        <v>0</v>
      </c>
    </row>
    <row r="35" spans="1:8" ht="15.75">
      <c r="A35" s="96" t="s">
        <v>119</v>
      </c>
      <c r="B35" s="246"/>
      <c r="C35" s="74"/>
      <c r="D35" s="74"/>
      <c r="E35" s="75" t="s">
        <v>120</v>
      </c>
      <c r="F35" s="84"/>
      <c r="G35" s="139">
        <f>G39+G43+G41+G36</f>
        <v>1688521.02</v>
      </c>
      <c r="H35" s="139">
        <f>H39+H43+H41</f>
        <v>0</v>
      </c>
    </row>
    <row r="36" spans="1:8" ht="33" customHeight="1">
      <c r="A36" s="163" t="s">
        <v>127</v>
      </c>
      <c r="B36" s="180"/>
      <c r="C36" s="181"/>
      <c r="D36" s="182"/>
      <c r="E36" s="166" t="s">
        <v>128</v>
      </c>
      <c r="F36" s="84"/>
      <c r="G36" s="273">
        <f>G38+G37</f>
        <v>147490</v>
      </c>
      <c r="H36" s="139"/>
    </row>
    <row r="37" spans="1:8" ht="33" customHeight="1">
      <c r="A37" s="81" t="s">
        <v>204</v>
      </c>
      <c r="B37" s="86"/>
      <c r="C37" s="87"/>
      <c r="D37" s="87"/>
      <c r="E37" s="79"/>
      <c r="F37" s="193">
        <v>200</v>
      </c>
      <c r="G37" s="320">
        <v>119490</v>
      </c>
      <c r="H37" s="139"/>
    </row>
    <row r="38" spans="1:8" ht="15.75">
      <c r="A38" s="271" t="s">
        <v>209</v>
      </c>
      <c r="B38" s="272"/>
      <c r="C38" s="74"/>
      <c r="D38" s="74"/>
      <c r="E38" s="75"/>
      <c r="F38" s="193">
        <v>300</v>
      </c>
      <c r="G38" s="274">
        <v>28000</v>
      </c>
      <c r="H38" s="139"/>
    </row>
    <row r="39" spans="1:8" ht="31.5">
      <c r="A39" s="165" t="s">
        <v>129</v>
      </c>
      <c r="B39" s="88"/>
      <c r="C39" s="89"/>
      <c r="D39" s="89"/>
      <c r="E39" s="19" t="s">
        <v>130</v>
      </c>
      <c r="F39" s="164"/>
      <c r="G39" s="191">
        <f>G40</f>
        <v>294000</v>
      </c>
      <c r="H39" s="83">
        <f>H40</f>
        <v>0</v>
      </c>
    </row>
    <row r="40" spans="1:8" ht="30.75" customHeight="1">
      <c r="A40" s="81" t="s">
        <v>204</v>
      </c>
      <c r="B40" s="86"/>
      <c r="C40" s="87"/>
      <c r="D40" s="87"/>
      <c r="E40" s="79"/>
      <c r="F40" s="193">
        <v>200</v>
      </c>
      <c r="G40" s="195">
        <v>294000</v>
      </c>
      <c r="H40" s="80"/>
    </row>
    <row r="41" spans="1:8" ht="31.5">
      <c r="A41" s="165" t="s">
        <v>131</v>
      </c>
      <c r="B41" s="88"/>
      <c r="C41" s="89"/>
      <c r="D41" s="89"/>
      <c r="E41" s="19" t="s">
        <v>132</v>
      </c>
      <c r="F41" s="164"/>
      <c r="G41" s="191">
        <f>G42</f>
        <v>1147031.02</v>
      </c>
      <c r="H41" s="191">
        <f>H42</f>
        <v>0</v>
      </c>
    </row>
    <row r="42" spans="1:8" ht="31.5">
      <c r="A42" s="81" t="s">
        <v>204</v>
      </c>
      <c r="B42" s="86"/>
      <c r="C42" s="87"/>
      <c r="D42" s="87"/>
      <c r="E42" s="79"/>
      <c r="F42" s="193">
        <v>200</v>
      </c>
      <c r="G42" s="195">
        <v>1147031.02</v>
      </c>
      <c r="H42" s="80"/>
    </row>
    <row r="43" spans="1:8" ht="33" customHeight="1">
      <c r="A43" s="163" t="s">
        <v>133</v>
      </c>
      <c r="B43" s="88"/>
      <c r="C43" s="89"/>
      <c r="D43" s="89"/>
      <c r="E43" s="19" t="s">
        <v>134</v>
      </c>
      <c r="F43" s="164"/>
      <c r="G43" s="191">
        <f>G44</f>
        <v>100000</v>
      </c>
      <c r="H43" s="191">
        <f>H44</f>
        <v>0</v>
      </c>
    </row>
    <row r="44" spans="1:8" ht="16.5" customHeight="1">
      <c r="A44" s="249" t="s">
        <v>207</v>
      </c>
      <c r="B44" s="88"/>
      <c r="C44" s="89"/>
      <c r="D44" s="89"/>
      <c r="E44" s="79"/>
      <c r="F44" s="82">
        <v>500</v>
      </c>
      <c r="G44" s="83">
        <v>100000</v>
      </c>
      <c r="H44" s="80"/>
    </row>
    <row r="45" spans="1:8" ht="31.5">
      <c r="A45" s="66" t="s">
        <v>48</v>
      </c>
      <c r="B45" s="92"/>
      <c r="C45" s="187">
        <v>3</v>
      </c>
      <c r="D45" s="68">
        <v>0</v>
      </c>
      <c r="E45" s="69">
        <v>0</v>
      </c>
      <c r="F45" s="70">
        <v>0</v>
      </c>
      <c r="G45" s="199">
        <f>G46</f>
        <v>913154.2</v>
      </c>
      <c r="H45" s="199">
        <f>H46</f>
        <v>0</v>
      </c>
    </row>
    <row r="46" spans="1:8" ht="49.5" customHeight="1">
      <c r="A46" s="72" t="s">
        <v>106</v>
      </c>
      <c r="B46" s="73"/>
      <c r="C46" s="186">
        <v>3</v>
      </c>
      <c r="D46" s="186">
        <v>9</v>
      </c>
      <c r="E46" s="75"/>
      <c r="F46" s="76"/>
      <c r="G46" s="196">
        <f>G47+G51</f>
        <v>913154.2</v>
      </c>
      <c r="H46" s="196">
        <f>H47+H51</f>
        <v>0</v>
      </c>
    </row>
    <row r="47" spans="1:8" ht="78.75">
      <c r="A47" s="72" t="s">
        <v>137</v>
      </c>
      <c r="B47" s="73"/>
      <c r="C47" s="74"/>
      <c r="D47" s="74"/>
      <c r="E47" s="126" t="s">
        <v>138</v>
      </c>
      <c r="F47" s="76"/>
      <c r="G47" s="196">
        <f aca="true" t="shared" si="3" ref="G47:H49">G48</f>
        <v>469154.2</v>
      </c>
      <c r="H47" s="77">
        <f t="shared" si="3"/>
        <v>0</v>
      </c>
    </row>
    <row r="48" spans="1:8" ht="65.25" customHeight="1">
      <c r="A48" s="91" t="s">
        <v>260</v>
      </c>
      <c r="B48" s="73"/>
      <c r="C48" s="74"/>
      <c r="D48" s="74"/>
      <c r="E48" s="125" t="s">
        <v>136</v>
      </c>
      <c r="F48" s="76"/>
      <c r="G48" s="191">
        <f t="shared" si="3"/>
        <v>469154.2</v>
      </c>
      <c r="H48" s="77">
        <f t="shared" si="3"/>
        <v>0</v>
      </c>
    </row>
    <row r="49" spans="1:8" ht="86.25" customHeight="1">
      <c r="A49" s="163" t="s">
        <v>313</v>
      </c>
      <c r="B49" s="86"/>
      <c r="C49" s="87"/>
      <c r="D49" s="87"/>
      <c r="E49" s="250" t="s">
        <v>135</v>
      </c>
      <c r="F49" s="84"/>
      <c r="G49" s="191">
        <f t="shared" si="3"/>
        <v>469154.2</v>
      </c>
      <c r="H49" s="80">
        <f t="shared" si="3"/>
        <v>0</v>
      </c>
    </row>
    <row r="50" spans="1:8" ht="33.75" customHeight="1">
      <c r="A50" s="81" t="s">
        <v>204</v>
      </c>
      <c r="B50" s="86"/>
      <c r="C50" s="87"/>
      <c r="D50" s="87"/>
      <c r="E50" s="79"/>
      <c r="F50" s="193">
        <v>200</v>
      </c>
      <c r="G50" s="195">
        <v>469154.2</v>
      </c>
      <c r="H50" s="83">
        <v>0</v>
      </c>
    </row>
    <row r="51" spans="1:8" ht="17.25" customHeight="1">
      <c r="A51" s="96" t="s">
        <v>119</v>
      </c>
      <c r="B51" s="246"/>
      <c r="C51" s="74"/>
      <c r="D51" s="74"/>
      <c r="E51" s="75" t="s">
        <v>120</v>
      </c>
      <c r="F51" s="76"/>
      <c r="G51" s="77">
        <f>G52</f>
        <v>444000</v>
      </c>
      <c r="H51" s="77">
        <f>H52</f>
        <v>0</v>
      </c>
    </row>
    <row r="52" spans="1:8" ht="32.25" customHeight="1">
      <c r="A52" s="163" t="s">
        <v>133</v>
      </c>
      <c r="B52" s="88"/>
      <c r="C52" s="89"/>
      <c r="D52" s="89"/>
      <c r="E52" s="19" t="s">
        <v>134</v>
      </c>
      <c r="F52" s="82"/>
      <c r="G52" s="191">
        <f>G53</f>
        <v>444000</v>
      </c>
      <c r="H52" s="80">
        <f>H53</f>
        <v>0</v>
      </c>
    </row>
    <row r="53" spans="1:8" ht="20.25" customHeight="1">
      <c r="A53" s="249" t="s">
        <v>207</v>
      </c>
      <c r="B53" s="88"/>
      <c r="C53" s="89"/>
      <c r="D53" s="89"/>
      <c r="E53" s="79"/>
      <c r="F53" s="82">
        <v>500</v>
      </c>
      <c r="G53" s="83">
        <v>444000</v>
      </c>
      <c r="H53" s="83">
        <v>0</v>
      </c>
    </row>
    <row r="54" spans="1:8" ht="15.75">
      <c r="A54" s="66" t="s">
        <v>50</v>
      </c>
      <c r="B54" s="67"/>
      <c r="C54" s="68">
        <v>4</v>
      </c>
      <c r="D54" s="68"/>
      <c r="E54" s="69"/>
      <c r="F54" s="70"/>
      <c r="G54" s="71">
        <f>G59+G64+G55</f>
        <v>5258640.27</v>
      </c>
      <c r="H54" s="71">
        <f>H59+H64+H55</f>
        <v>145380</v>
      </c>
    </row>
    <row r="55" spans="1:8" ht="15.75">
      <c r="A55" s="72" t="s">
        <v>384</v>
      </c>
      <c r="B55" s="73"/>
      <c r="C55" s="186">
        <v>4</v>
      </c>
      <c r="D55" s="186">
        <v>1</v>
      </c>
      <c r="E55" s="75"/>
      <c r="F55" s="76"/>
      <c r="G55" s="77">
        <f aca="true" t="shared" si="4" ref="G55:H57">G56</f>
        <v>145380</v>
      </c>
      <c r="H55" s="77">
        <f t="shared" si="4"/>
        <v>145380</v>
      </c>
    </row>
    <row r="56" spans="1:8" ht="15.75">
      <c r="A56" s="96" t="s">
        <v>119</v>
      </c>
      <c r="B56" s="246"/>
      <c r="C56" s="74"/>
      <c r="D56" s="74"/>
      <c r="E56" s="75" t="s">
        <v>120</v>
      </c>
      <c r="F56" s="70"/>
      <c r="G56" s="77">
        <f t="shared" si="4"/>
        <v>145380</v>
      </c>
      <c r="H56" s="77">
        <f t="shared" si="4"/>
        <v>145380</v>
      </c>
    </row>
    <row r="57" spans="1:8" ht="66" customHeight="1">
      <c r="A57" s="78" t="s">
        <v>385</v>
      </c>
      <c r="B57" s="86"/>
      <c r="C57" s="87"/>
      <c r="D57" s="87"/>
      <c r="E57" s="230" t="s">
        <v>386</v>
      </c>
      <c r="F57" s="84"/>
      <c r="G57" s="191">
        <f t="shared" si="4"/>
        <v>145380</v>
      </c>
      <c r="H57" s="191">
        <f t="shared" si="4"/>
        <v>145380</v>
      </c>
    </row>
    <row r="58" spans="1:8" ht="31.5" customHeight="1">
      <c r="A58" s="81" t="s">
        <v>208</v>
      </c>
      <c r="B58" s="94"/>
      <c r="C58" s="95"/>
      <c r="D58" s="87"/>
      <c r="E58" s="79"/>
      <c r="F58" s="193">
        <v>600</v>
      </c>
      <c r="G58" s="195">
        <v>145380</v>
      </c>
      <c r="H58" s="195">
        <v>145380</v>
      </c>
    </row>
    <row r="59" spans="1:8" ht="15.75">
      <c r="A59" s="72" t="s">
        <v>51</v>
      </c>
      <c r="B59" s="73"/>
      <c r="C59" s="74">
        <v>4</v>
      </c>
      <c r="D59" s="74">
        <v>8</v>
      </c>
      <c r="E59" s="75"/>
      <c r="F59" s="76"/>
      <c r="G59" s="77">
        <f aca="true" t="shared" si="5" ref="G59:H62">G60</f>
        <v>972260.27</v>
      </c>
      <c r="H59" s="77">
        <f t="shared" si="5"/>
        <v>0</v>
      </c>
    </row>
    <row r="60" spans="1:8" ht="35.25" customHeight="1">
      <c r="A60" s="78" t="s">
        <v>146</v>
      </c>
      <c r="B60" s="73"/>
      <c r="C60" s="74"/>
      <c r="D60" s="74"/>
      <c r="E60" s="130" t="s">
        <v>144</v>
      </c>
      <c r="F60" s="76"/>
      <c r="G60" s="191">
        <f t="shared" si="5"/>
        <v>972260.27</v>
      </c>
      <c r="H60" s="80">
        <f t="shared" si="5"/>
        <v>0</v>
      </c>
    </row>
    <row r="61" spans="1:8" ht="46.5" customHeight="1">
      <c r="A61" s="78" t="s">
        <v>145</v>
      </c>
      <c r="B61" s="73"/>
      <c r="C61" s="74"/>
      <c r="D61" s="74"/>
      <c r="E61" s="130" t="s">
        <v>143</v>
      </c>
      <c r="F61" s="76"/>
      <c r="G61" s="191">
        <f t="shared" si="5"/>
        <v>972260.27</v>
      </c>
      <c r="H61" s="80">
        <f t="shared" si="5"/>
        <v>0</v>
      </c>
    </row>
    <row r="62" spans="1:8" ht="98.25" customHeight="1">
      <c r="A62" s="251" t="s">
        <v>197</v>
      </c>
      <c r="B62" s="73"/>
      <c r="C62" s="74"/>
      <c r="D62" s="74"/>
      <c r="E62" s="130" t="s">
        <v>142</v>
      </c>
      <c r="F62" s="76"/>
      <c r="G62" s="191">
        <f t="shared" si="5"/>
        <v>972260.27</v>
      </c>
      <c r="H62" s="80">
        <f t="shared" si="5"/>
        <v>0</v>
      </c>
    </row>
    <row r="63" spans="1:8" ht="15.75">
      <c r="A63" s="93" t="s">
        <v>206</v>
      </c>
      <c r="B63" s="73"/>
      <c r="C63" s="74"/>
      <c r="D63" s="74"/>
      <c r="E63" s="79"/>
      <c r="F63" s="82">
        <v>800</v>
      </c>
      <c r="G63" s="83">
        <v>972260.27</v>
      </c>
      <c r="H63" s="83">
        <v>0</v>
      </c>
    </row>
    <row r="64" spans="1:8" ht="21.75" customHeight="1">
      <c r="A64" s="72" t="s">
        <v>53</v>
      </c>
      <c r="B64" s="73"/>
      <c r="C64" s="186">
        <v>4</v>
      </c>
      <c r="D64" s="186">
        <v>12</v>
      </c>
      <c r="E64" s="132"/>
      <c r="F64" s="197"/>
      <c r="G64" s="196">
        <f>G65</f>
        <v>4141000</v>
      </c>
      <c r="H64" s="196">
        <f>H65</f>
        <v>0</v>
      </c>
    </row>
    <row r="65" spans="1:8" ht="51" customHeight="1">
      <c r="A65" s="72" t="s">
        <v>153</v>
      </c>
      <c r="B65" s="73"/>
      <c r="C65" s="74"/>
      <c r="D65" s="74"/>
      <c r="E65" s="145" t="s">
        <v>154</v>
      </c>
      <c r="F65" s="76"/>
      <c r="G65" s="196">
        <f>G66+G69</f>
        <v>4141000</v>
      </c>
      <c r="H65" s="196">
        <f>H66</f>
        <v>0</v>
      </c>
    </row>
    <row r="66" spans="1:8" ht="51" customHeight="1">
      <c r="A66" s="78" t="s">
        <v>155</v>
      </c>
      <c r="B66" s="73"/>
      <c r="C66" s="74"/>
      <c r="D66" s="74"/>
      <c r="E66" s="130" t="s">
        <v>156</v>
      </c>
      <c r="F66" s="76"/>
      <c r="G66" s="191">
        <f>G67</f>
        <v>200000</v>
      </c>
      <c r="H66" s="191">
        <f>H67+H70</f>
        <v>0</v>
      </c>
    </row>
    <row r="67" spans="1:8" ht="94.5">
      <c r="A67" s="78" t="s">
        <v>196</v>
      </c>
      <c r="B67" s="73"/>
      <c r="C67" s="74"/>
      <c r="D67" s="74"/>
      <c r="E67" s="130" t="s">
        <v>157</v>
      </c>
      <c r="F67" s="76"/>
      <c r="G67" s="191">
        <f>G68</f>
        <v>200000</v>
      </c>
      <c r="H67" s="191">
        <f>H68</f>
        <v>0</v>
      </c>
    </row>
    <row r="68" spans="1:8" ht="33" customHeight="1">
      <c r="A68" s="81" t="s">
        <v>208</v>
      </c>
      <c r="B68" s="94"/>
      <c r="C68" s="95"/>
      <c r="D68" s="87"/>
      <c r="E68" s="79"/>
      <c r="F68" s="193">
        <v>600</v>
      </c>
      <c r="G68" s="195">
        <v>200000</v>
      </c>
      <c r="H68" s="195"/>
    </row>
    <row r="69" spans="1:8" ht="79.5" customHeight="1">
      <c r="A69" s="238" t="s">
        <v>268</v>
      </c>
      <c r="B69" s="170"/>
      <c r="C69" s="171"/>
      <c r="D69" s="171"/>
      <c r="E69" s="130" t="s">
        <v>270</v>
      </c>
      <c r="F69" s="107"/>
      <c r="G69" s="191">
        <f>G70</f>
        <v>3941000</v>
      </c>
      <c r="H69" s="172"/>
    </row>
    <row r="70" spans="1:8" ht="31.5">
      <c r="A70" s="237" t="s">
        <v>274</v>
      </c>
      <c r="B70" s="73"/>
      <c r="C70" s="74"/>
      <c r="D70" s="74"/>
      <c r="E70" s="130" t="s">
        <v>269</v>
      </c>
      <c r="F70" s="82"/>
      <c r="G70" s="191">
        <f>G71</f>
        <v>3941000</v>
      </c>
      <c r="H70" s="191">
        <f>H71</f>
        <v>0</v>
      </c>
    </row>
    <row r="71" spans="1:8" ht="33.75" customHeight="1">
      <c r="A71" s="81" t="s">
        <v>208</v>
      </c>
      <c r="B71" s="94"/>
      <c r="C71" s="95"/>
      <c r="D71" s="87"/>
      <c r="E71" s="79"/>
      <c r="F71" s="193">
        <v>600</v>
      </c>
      <c r="G71" s="195">
        <v>3941000</v>
      </c>
      <c r="H71" s="191"/>
    </row>
    <row r="72" spans="1:8" ht="15.75">
      <c r="A72" s="66" t="s">
        <v>54</v>
      </c>
      <c r="B72" s="92"/>
      <c r="C72" s="68">
        <v>5</v>
      </c>
      <c r="D72" s="68">
        <v>0</v>
      </c>
      <c r="E72" s="69">
        <v>0</v>
      </c>
      <c r="F72" s="70">
        <v>0</v>
      </c>
      <c r="G72" s="71">
        <f>G73+G91</f>
        <v>88093973.24000001</v>
      </c>
      <c r="H72" s="71">
        <f>H73+H91</f>
        <v>82311370.79</v>
      </c>
    </row>
    <row r="73" spans="1:8" ht="15.75">
      <c r="A73" s="96" t="s">
        <v>107</v>
      </c>
      <c r="B73" s="73"/>
      <c r="C73" s="74">
        <v>5</v>
      </c>
      <c r="D73" s="74">
        <v>1</v>
      </c>
      <c r="E73" s="85"/>
      <c r="F73" s="70"/>
      <c r="G73" s="77">
        <f>G74+G82+G88</f>
        <v>76949928.09</v>
      </c>
      <c r="H73" s="77">
        <f>H74+H82+H88</f>
        <v>72225870.79</v>
      </c>
    </row>
    <row r="74" spans="1:8" ht="47.25">
      <c r="A74" s="167" t="s">
        <v>158</v>
      </c>
      <c r="B74" s="97"/>
      <c r="C74" s="98"/>
      <c r="D74" s="99"/>
      <c r="E74" s="136" t="s">
        <v>160</v>
      </c>
      <c r="F74" s="70"/>
      <c r="G74" s="196">
        <f>G75</f>
        <v>74838998.46000001</v>
      </c>
      <c r="H74" s="196">
        <f>H75</f>
        <v>72225870.79</v>
      </c>
    </row>
    <row r="75" spans="1:8" ht="54.75" customHeight="1">
      <c r="A75" s="138" t="s">
        <v>258</v>
      </c>
      <c r="B75" s="248"/>
      <c r="C75" s="248"/>
      <c r="D75" s="248"/>
      <c r="E75" s="137" t="s">
        <v>195</v>
      </c>
      <c r="F75" s="131"/>
      <c r="G75" s="191">
        <f>G80+G78+G76</f>
        <v>74838998.46000001</v>
      </c>
      <c r="H75" s="191">
        <f>H80+H78+H76</f>
        <v>72225870.79</v>
      </c>
    </row>
    <row r="76" spans="1:8" ht="77.25" customHeight="1">
      <c r="A76" s="57" t="s">
        <v>323</v>
      </c>
      <c r="B76" s="183"/>
      <c r="C76" s="176"/>
      <c r="D76" s="269"/>
      <c r="E76" s="242" t="s">
        <v>324</v>
      </c>
      <c r="F76" s="175"/>
      <c r="G76" s="191">
        <f>G77</f>
        <v>3788493.75</v>
      </c>
      <c r="H76" s="191">
        <f>H77</f>
        <v>3788493.75</v>
      </c>
    </row>
    <row r="77" spans="1:8" ht="54.75" customHeight="1">
      <c r="A77" s="93" t="s">
        <v>210</v>
      </c>
      <c r="B77" s="97"/>
      <c r="C77" s="99"/>
      <c r="D77" s="97"/>
      <c r="E77" s="134"/>
      <c r="F77" s="202">
        <v>400</v>
      </c>
      <c r="G77" s="195">
        <v>3788493.75</v>
      </c>
      <c r="H77" s="195">
        <v>3788493.75</v>
      </c>
    </row>
    <row r="78" spans="1:8" ht="80.25" customHeight="1">
      <c r="A78" s="57" t="s">
        <v>322</v>
      </c>
      <c r="B78" s="183"/>
      <c r="C78" s="176"/>
      <c r="D78" s="269"/>
      <c r="E78" s="242" t="s">
        <v>321</v>
      </c>
      <c r="F78" s="175"/>
      <c r="G78" s="191">
        <f>G79</f>
        <v>47351514.53</v>
      </c>
      <c r="H78" s="191">
        <f>H79</f>
        <v>47351514.53</v>
      </c>
    </row>
    <row r="79" spans="1:8" ht="50.25" customHeight="1">
      <c r="A79" s="93" t="s">
        <v>210</v>
      </c>
      <c r="B79" s="97"/>
      <c r="C79" s="99"/>
      <c r="D79" s="97"/>
      <c r="E79" s="134"/>
      <c r="F79" s="202">
        <v>400</v>
      </c>
      <c r="G79" s="195">
        <v>47351514.53</v>
      </c>
      <c r="H79" s="195">
        <v>47351514.53</v>
      </c>
    </row>
    <row r="80" spans="1:8" ht="47.25">
      <c r="A80" s="57" t="s">
        <v>300</v>
      </c>
      <c r="B80" s="248"/>
      <c r="C80" s="248"/>
      <c r="D80" s="248"/>
      <c r="E80" s="242" t="s">
        <v>301</v>
      </c>
      <c r="F80" s="100"/>
      <c r="G80" s="191">
        <f>G81</f>
        <v>23698990.18</v>
      </c>
      <c r="H80" s="191">
        <f>H81</f>
        <v>21085862.51</v>
      </c>
    </row>
    <row r="81" spans="1:8" ht="49.5" customHeight="1">
      <c r="A81" s="101" t="s">
        <v>210</v>
      </c>
      <c r="B81" s="97"/>
      <c r="C81" s="98"/>
      <c r="D81" s="99"/>
      <c r="E81" s="99"/>
      <c r="F81" s="202">
        <v>400</v>
      </c>
      <c r="G81" s="195">
        <v>23698990.18</v>
      </c>
      <c r="H81" s="195">
        <v>21085862.51</v>
      </c>
    </row>
    <row r="82" spans="1:8" ht="47.25">
      <c r="A82" s="72" t="s">
        <v>191</v>
      </c>
      <c r="B82" s="73"/>
      <c r="C82" s="74"/>
      <c r="D82" s="74"/>
      <c r="E82" s="132" t="s">
        <v>192</v>
      </c>
      <c r="F82" s="100"/>
      <c r="G82" s="196">
        <f>G83</f>
        <v>1465845.8</v>
      </c>
      <c r="H82" s="77">
        <f>H87</f>
        <v>0</v>
      </c>
    </row>
    <row r="83" spans="1:8" ht="35.25" customHeight="1">
      <c r="A83" s="78" t="s">
        <v>303</v>
      </c>
      <c r="B83" s="228"/>
      <c r="C83" s="229"/>
      <c r="D83" s="227"/>
      <c r="E83" s="130" t="s">
        <v>238</v>
      </c>
      <c r="F83" s="100"/>
      <c r="G83" s="191">
        <f>G84+G86</f>
        <v>1465845.8</v>
      </c>
      <c r="H83" s="77"/>
    </row>
    <row r="84" spans="1:8" ht="66.75" customHeight="1">
      <c r="A84" s="163" t="s">
        <v>275</v>
      </c>
      <c r="B84" s="97"/>
      <c r="C84" s="98"/>
      <c r="D84" s="99"/>
      <c r="E84" s="243" t="s">
        <v>240</v>
      </c>
      <c r="F84" s="100"/>
      <c r="G84" s="191">
        <f>G85</f>
        <v>440000</v>
      </c>
      <c r="H84" s="77"/>
    </row>
    <row r="85" spans="1:8" ht="31.5">
      <c r="A85" s="81" t="s">
        <v>204</v>
      </c>
      <c r="B85" s="86"/>
      <c r="C85" s="87"/>
      <c r="D85" s="87"/>
      <c r="E85" s="79"/>
      <c r="F85" s="193">
        <v>200</v>
      </c>
      <c r="G85" s="195">
        <v>440000</v>
      </c>
      <c r="H85" s="77"/>
    </row>
    <row r="86" spans="1:8" ht="96.75" customHeight="1">
      <c r="A86" s="9" t="s">
        <v>267</v>
      </c>
      <c r="B86" s="67"/>
      <c r="C86" s="68"/>
      <c r="D86" s="68"/>
      <c r="E86" s="130" t="s">
        <v>239</v>
      </c>
      <c r="F86" s="100"/>
      <c r="G86" s="191">
        <f>G87</f>
        <v>1025845.8</v>
      </c>
      <c r="H86" s="77"/>
    </row>
    <row r="87" spans="1:8" ht="31.5">
      <c r="A87" s="81" t="s">
        <v>204</v>
      </c>
      <c r="B87" s="86"/>
      <c r="C87" s="87"/>
      <c r="D87" s="87"/>
      <c r="E87" s="79"/>
      <c r="F87" s="193">
        <v>200</v>
      </c>
      <c r="G87" s="195">
        <v>1025845.8</v>
      </c>
      <c r="H87" s="191"/>
    </row>
    <row r="88" spans="1:8" ht="22.5" customHeight="1">
      <c r="A88" s="96" t="s">
        <v>119</v>
      </c>
      <c r="B88" s="246"/>
      <c r="C88" s="74"/>
      <c r="D88" s="74"/>
      <c r="E88" s="75" t="s">
        <v>120</v>
      </c>
      <c r="F88" s="194"/>
      <c r="G88" s="77">
        <f>G89</f>
        <v>645083.83</v>
      </c>
      <c r="H88" s="83"/>
    </row>
    <row r="89" spans="1:8" ht="29.25" customHeight="1">
      <c r="A89" s="165" t="s">
        <v>131</v>
      </c>
      <c r="B89" s="88"/>
      <c r="C89" s="89"/>
      <c r="D89" s="89"/>
      <c r="E89" s="19" t="s">
        <v>132</v>
      </c>
      <c r="F89" s="194"/>
      <c r="G89" s="191">
        <f>G90</f>
        <v>645083.83</v>
      </c>
      <c r="H89" s="83"/>
    </row>
    <row r="90" spans="1:8" ht="33" customHeight="1">
      <c r="A90" s="81" t="s">
        <v>204</v>
      </c>
      <c r="B90" s="86"/>
      <c r="C90" s="87"/>
      <c r="D90" s="87"/>
      <c r="E90" s="79"/>
      <c r="F90" s="193">
        <v>200</v>
      </c>
      <c r="G90" s="195">
        <v>645083.83</v>
      </c>
      <c r="H90" s="83"/>
    </row>
    <row r="91" spans="1:8" ht="18.75" customHeight="1">
      <c r="A91" s="96" t="s">
        <v>56</v>
      </c>
      <c r="B91" s="73"/>
      <c r="C91" s="74">
        <v>5</v>
      </c>
      <c r="D91" s="74">
        <v>2</v>
      </c>
      <c r="E91" s="75"/>
      <c r="F91" s="76"/>
      <c r="G91" s="77">
        <f>G92+G106</f>
        <v>11144045.15</v>
      </c>
      <c r="H91" s="77">
        <f>H92+H106</f>
        <v>10085500</v>
      </c>
    </row>
    <row r="92" spans="1:8" ht="51.75" customHeight="1">
      <c r="A92" s="72" t="s">
        <v>241</v>
      </c>
      <c r="B92" s="73"/>
      <c r="C92" s="74"/>
      <c r="D92" s="74"/>
      <c r="E92" s="145" t="s">
        <v>192</v>
      </c>
      <c r="F92" s="76"/>
      <c r="G92" s="196">
        <f>G98+G103+G93+G96</f>
        <v>952465.73</v>
      </c>
      <c r="H92" s="196">
        <f>H98+H103+H94</f>
        <v>85500</v>
      </c>
    </row>
    <row r="93" spans="1:8" ht="51.75" customHeight="1">
      <c r="A93" s="90" t="s">
        <v>393</v>
      </c>
      <c r="B93" s="73"/>
      <c r="C93" s="74"/>
      <c r="D93" s="74"/>
      <c r="E93" s="230" t="s">
        <v>394</v>
      </c>
      <c r="F93" s="76"/>
      <c r="G93" s="196">
        <f>G94</f>
        <v>85500</v>
      </c>
      <c r="H93" s="196">
        <f>H94</f>
        <v>85500</v>
      </c>
    </row>
    <row r="94" spans="1:8" ht="46.5" customHeight="1">
      <c r="A94" s="78" t="s">
        <v>388</v>
      </c>
      <c r="B94" s="86"/>
      <c r="C94" s="87"/>
      <c r="D94" s="87"/>
      <c r="E94" s="230" t="s">
        <v>387</v>
      </c>
      <c r="F94" s="84"/>
      <c r="G94" s="191">
        <f>G95</f>
        <v>85500</v>
      </c>
      <c r="H94" s="191">
        <f>H95</f>
        <v>85500</v>
      </c>
    </row>
    <row r="95" spans="1:8" ht="20.25" customHeight="1">
      <c r="A95" s="249" t="s">
        <v>207</v>
      </c>
      <c r="B95" s="88"/>
      <c r="C95" s="89"/>
      <c r="D95" s="89"/>
      <c r="E95" s="79"/>
      <c r="F95" s="82">
        <v>500</v>
      </c>
      <c r="G95" s="83">
        <v>85500</v>
      </c>
      <c r="H95" s="83">
        <v>85500</v>
      </c>
    </row>
    <row r="96" spans="1:8" ht="68.25" customHeight="1">
      <c r="A96" s="311" t="s">
        <v>389</v>
      </c>
      <c r="B96" s="86"/>
      <c r="C96" s="87"/>
      <c r="D96" s="87"/>
      <c r="E96" s="230" t="s">
        <v>212</v>
      </c>
      <c r="F96" s="84"/>
      <c r="G96" s="191">
        <f>G97</f>
        <v>72000</v>
      </c>
      <c r="H96" s="80"/>
    </row>
    <row r="97" spans="1:8" ht="20.25" customHeight="1">
      <c r="A97" s="249" t="s">
        <v>207</v>
      </c>
      <c r="B97" s="88"/>
      <c r="C97" s="89"/>
      <c r="D97" s="89"/>
      <c r="E97" s="79"/>
      <c r="F97" s="82">
        <v>500</v>
      </c>
      <c r="G97" s="83">
        <v>72000</v>
      </c>
      <c r="H97" s="83"/>
    </row>
    <row r="98" spans="1:8" ht="31.5" customHeight="1">
      <c r="A98" s="78" t="s">
        <v>242</v>
      </c>
      <c r="B98" s="86"/>
      <c r="C98" s="87"/>
      <c r="D98" s="87"/>
      <c r="E98" s="230" t="s">
        <v>243</v>
      </c>
      <c r="F98" s="84"/>
      <c r="G98" s="191">
        <f>G99</f>
        <v>596965.73</v>
      </c>
      <c r="H98" s="191">
        <f>H99</f>
        <v>0</v>
      </c>
    </row>
    <row r="99" spans="1:8" ht="50.25" customHeight="1">
      <c r="A99" s="78" t="s">
        <v>244</v>
      </c>
      <c r="B99" s="86"/>
      <c r="C99" s="87"/>
      <c r="D99" s="87"/>
      <c r="E99" s="230" t="s">
        <v>245</v>
      </c>
      <c r="F99" s="84"/>
      <c r="G99" s="191">
        <f>G100+G101+G102</f>
        <v>596965.73</v>
      </c>
      <c r="H99" s="83"/>
    </row>
    <row r="100" spans="1:8" ht="31.5" customHeight="1">
      <c r="A100" s="203" t="s">
        <v>204</v>
      </c>
      <c r="B100" s="86"/>
      <c r="C100" s="87"/>
      <c r="D100" s="87"/>
      <c r="E100" s="79"/>
      <c r="F100" s="193">
        <v>200</v>
      </c>
      <c r="G100" s="195">
        <v>250000</v>
      </c>
      <c r="H100" s="83"/>
    </row>
    <row r="101" spans="1:8" ht="48" customHeight="1">
      <c r="A101" s="101" t="s">
        <v>210</v>
      </c>
      <c r="B101" s="97"/>
      <c r="C101" s="98"/>
      <c r="D101" s="99"/>
      <c r="E101" s="99"/>
      <c r="F101" s="202">
        <v>400</v>
      </c>
      <c r="G101" s="195">
        <v>170965.73</v>
      </c>
      <c r="H101" s="83"/>
    </row>
    <row r="102" spans="1:8" ht="22.5" customHeight="1">
      <c r="A102" s="249" t="s">
        <v>207</v>
      </c>
      <c r="B102" s="88"/>
      <c r="C102" s="89"/>
      <c r="D102" s="89"/>
      <c r="E102" s="79"/>
      <c r="F102" s="82">
        <v>500</v>
      </c>
      <c r="G102" s="83">
        <v>176000</v>
      </c>
      <c r="H102" s="83"/>
    </row>
    <row r="103" spans="1:8" ht="31.5" customHeight="1">
      <c r="A103" s="78" t="s">
        <v>246</v>
      </c>
      <c r="B103" s="170"/>
      <c r="C103" s="171"/>
      <c r="D103" s="171"/>
      <c r="E103" s="230" t="s">
        <v>247</v>
      </c>
      <c r="F103" s="194"/>
      <c r="G103" s="191">
        <f>G104</f>
        <v>198000</v>
      </c>
      <c r="H103" s="83"/>
    </row>
    <row r="104" spans="1:8" ht="50.25" customHeight="1">
      <c r="A104" s="78" t="s">
        <v>248</v>
      </c>
      <c r="B104" s="170"/>
      <c r="C104" s="171"/>
      <c r="D104" s="171"/>
      <c r="E104" s="230" t="s">
        <v>249</v>
      </c>
      <c r="F104" s="194"/>
      <c r="G104" s="191">
        <f>G105</f>
        <v>198000</v>
      </c>
      <c r="H104" s="83"/>
    </row>
    <row r="105" spans="1:8" ht="36.75" customHeight="1">
      <c r="A105" s="203" t="s">
        <v>204</v>
      </c>
      <c r="B105" s="86"/>
      <c r="C105" s="87"/>
      <c r="D105" s="87"/>
      <c r="E105" s="79"/>
      <c r="F105" s="193">
        <v>200</v>
      </c>
      <c r="G105" s="195">
        <v>198000</v>
      </c>
      <c r="H105" s="83"/>
    </row>
    <row r="106" spans="1:8" ht="51" customHeight="1">
      <c r="A106" s="295" t="s">
        <v>153</v>
      </c>
      <c r="B106" s="73"/>
      <c r="C106" s="74"/>
      <c r="D106" s="74"/>
      <c r="E106" s="145" t="s">
        <v>154</v>
      </c>
      <c r="F106" s="296"/>
      <c r="G106" s="196">
        <f>G107</f>
        <v>10191579.42</v>
      </c>
      <c r="H106" s="196">
        <f>H107</f>
        <v>10000000</v>
      </c>
    </row>
    <row r="107" spans="1:8" ht="49.5" customHeight="1">
      <c r="A107" s="297" t="s">
        <v>355</v>
      </c>
      <c r="B107" s="73"/>
      <c r="C107" s="74"/>
      <c r="D107" s="74"/>
      <c r="E107" s="130" t="s">
        <v>356</v>
      </c>
      <c r="F107" s="82"/>
      <c r="G107" s="191">
        <f>G110+G108</f>
        <v>10191579.42</v>
      </c>
      <c r="H107" s="191">
        <f>H110+H108</f>
        <v>10000000</v>
      </c>
    </row>
    <row r="108" spans="1:8" ht="33" customHeight="1">
      <c r="A108" s="78" t="s">
        <v>395</v>
      </c>
      <c r="B108" s="137"/>
      <c r="C108" s="137"/>
      <c r="D108" s="137"/>
      <c r="E108" s="130" t="s">
        <v>396</v>
      </c>
      <c r="F108" s="200"/>
      <c r="G108" s="191">
        <f>G109</f>
        <v>10000000</v>
      </c>
      <c r="H108" s="191">
        <f>H109</f>
        <v>10000000</v>
      </c>
    </row>
    <row r="109" spans="1:8" ht="18.75" customHeight="1">
      <c r="A109" s="249" t="s">
        <v>207</v>
      </c>
      <c r="B109" s="88"/>
      <c r="C109" s="89"/>
      <c r="D109" s="89"/>
      <c r="E109" s="79"/>
      <c r="F109" s="82">
        <v>500</v>
      </c>
      <c r="G109" s="83">
        <v>10000000</v>
      </c>
      <c r="H109" s="83">
        <v>10000000</v>
      </c>
    </row>
    <row r="110" spans="1:8" ht="63" customHeight="1">
      <c r="A110" s="298" t="s">
        <v>357</v>
      </c>
      <c r="B110" s="73"/>
      <c r="C110" s="74"/>
      <c r="D110" s="74"/>
      <c r="E110" s="130" t="s">
        <v>358</v>
      </c>
      <c r="F110" s="82"/>
      <c r="G110" s="191">
        <f>G111</f>
        <v>191579.42</v>
      </c>
      <c r="H110" s="83"/>
    </row>
    <row r="111" spans="1:8" ht="49.5" customHeight="1">
      <c r="A111" s="93" t="s">
        <v>210</v>
      </c>
      <c r="B111" s="97"/>
      <c r="C111" s="98"/>
      <c r="D111" s="97"/>
      <c r="E111" s="299"/>
      <c r="F111" s="202">
        <v>400</v>
      </c>
      <c r="G111" s="201">
        <v>191579.42</v>
      </c>
      <c r="H111" s="318"/>
    </row>
    <row r="112" spans="1:8" ht="18" customHeight="1">
      <c r="A112" s="66" t="s">
        <v>59</v>
      </c>
      <c r="B112" s="92"/>
      <c r="C112" s="68">
        <v>7</v>
      </c>
      <c r="D112" s="105"/>
      <c r="E112" s="106"/>
      <c r="F112" s="107"/>
      <c r="G112" s="71">
        <f aca="true" t="shared" si="6" ref="G112:H116">G113</f>
        <v>4589535</v>
      </c>
      <c r="H112" s="71">
        <f t="shared" si="6"/>
        <v>3923235</v>
      </c>
    </row>
    <row r="113" spans="1:8" ht="18" customHeight="1">
      <c r="A113" s="72" t="s">
        <v>108</v>
      </c>
      <c r="B113" s="73"/>
      <c r="C113" s="74">
        <v>7</v>
      </c>
      <c r="D113" s="74">
        <v>7</v>
      </c>
      <c r="E113" s="75">
        <v>0</v>
      </c>
      <c r="F113" s="76">
        <v>0</v>
      </c>
      <c r="G113" s="77">
        <f t="shared" si="6"/>
        <v>4589535</v>
      </c>
      <c r="H113" s="77">
        <f t="shared" si="6"/>
        <v>3923235</v>
      </c>
    </row>
    <row r="114" spans="1:8" ht="31.5">
      <c r="A114" s="72" t="s">
        <v>223</v>
      </c>
      <c r="B114" s="248"/>
      <c r="C114" s="87"/>
      <c r="D114" s="87"/>
      <c r="E114" s="132" t="s">
        <v>177</v>
      </c>
      <c r="F114" s="84"/>
      <c r="G114" s="196">
        <f>G115+G118</f>
        <v>4589535</v>
      </c>
      <c r="H114" s="196">
        <f>H115+H118</f>
        <v>3923235</v>
      </c>
    </row>
    <row r="115" spans="1:8" ht="36.75" customHeight="1">
      <c r="A115" s="78" t="s">
        <v>178</v>
      </c>
      <c r="B115" s="248"/>
      <c r="C115" s="87"/>
      <c r="D115" s="87"/>
      <c r="E115" s="130" t="s">
        <v>179</v>
      </c>
      <c r="F115" s="84"/>
      <c r="G115" s="191">
        <f t="shared" si="6"/>
        <v>180000</v>
      </c>
      <c r="H115" s="191">
        <f t="shared" si="6"/>
        <v>0</v>
      </c>
    </row>
    <row r="116" spans="1:8" ht="46.5" customHeight="1">
      <c r="A116" s="91" t="s">
        <v>180</v>
      </c>
      <c r="B116" s="247"/>
      <c r="C116" s="87"/>
      <c r="D116" s="87"/>
      <c r="E116" s="130" t="s">
        <v>181</v>
      </c>
      <c r="F116" s="84"/>
      <c r="G116" s="191">
        <f t="shared" si="6"/>
        <v>180000</v>
      </c>
      <c r="H116" s="191">
        <f t="shared" si="6"/>
        <v>0</v>
      </c>
    </row>
    <row r="117" spans="1:8" ht="31.5" customHeight="1">
      <c r="A117" s="81" t="s">
        <v>204</v>
      </c>
      <c r="B117" s="86"/>
      <c r="C117" s="87"/>
      <c r="D117" s="87"/>
      <c r="E117" s="79"/>
      <c r="F117" s="193">
        <v>200</v>
      </c>
      <c r="G117" s="195">
        <v>180000</v>
      </c>
      <c r="H117" s="83">
        <v>0</v>
      </c>
    </row>
    <row r="118" spans="1:8" ht="24.75" customHeight="1">
      <c r="A118" s="264" t="s">
        <v>347</v>
      </c>
      <c r="B118" s="86"/>
      <c r="C118" s="87"/>
      <c r="D118" s="87"/>
      <c r="E118" s="79" t="s">
        <v>346</v>
      </c>
      <c r="F118" s="292"/>
      <c r="G118" s="293">
        <f>G119+G122</f>
        <v>4409535</v>
      </c>
      <c r="H118" s="293">
        <f>H119+H122</f>
        <v>3923235</v>
      </c>
    </row>
    <row r="119" spans="1:8" ht="50.25" customHeight="1">
      <c r="A119" s="90" t="s">
        <v>350</v>
      </c>
      <c r="B119" s="86"/>
      <c r="C119" s="87"/>
      <c r="D119" s="87"/>
      <c r="E119" s="130" t="s">
        <v>348</v>
      </c>
      <c r="F119" s="292"/>
      <c r="G119" s="121">
        <f>G121+G120</f>
        <v>486300</v>
      </c>
      <c r="H119" s="83"/>
    </row>
    <row r="120" spans="1:8" ht="33.75" customHeight="1">
      <c r="A120" s="81" t="s">
        <v>204</v>
      </c>
      <c r="B120" s="86"/>
      <c r="C120" s="87"/>
      <c r="D120" s="87"/>
      <c r="E120" s="79"/>
      <c r="F120" s="193">
        <v>200</v>
      </c>
      <c r="G120" s="121">
        <v>206633.18</v>
      </c>
      <c r="H120" s="83"/>
    </row>
    <row r="121" spans="1:8" ht="31.5" customHeight="1">
      <c r="A121" s="93" t="s">
        <v>210</v>
      </c>
      <c r="B121" s="86"/>
      <c r="C121" s="87"/>
      <c r="D121" s="87"/>
      <c r="E121" s="137"/>
      <c r="F121" s="202">
        <v>400</v>
      </c>
      <c r="G121" s="221">
        <v>279666.82</v>
      </c>
      <c r="H121" s="83"/>
    </row>
    <row r="122" spans="1:8" ht="63.75" customHeight="1">
      <c r="A122" s="90" t="s">
        <v>351</v>
      </c>
      <c r="B122" s="86"/>
      <c r="C122" s="87"/>
      <c r="D122" s="87"/>
      <c r="E122" s="230" t="s">
        <v>349</v>
      </c>
      <c r="F122" s="292"/>
      <c r="G122" s="121">
        <f>G123</f>
        <v>3923235</v>
      </c>
      <c r="H122" s="121">
        <f>H123</f>
        <v>3923235</v>
      </c>
    </row>
    <row r="123" spans="1:8" ht="48" customHeight="1">
      <c r="A123" s="93" t="s">
        <v>210</v>
      </c>
      <c r="B123" s="86"/>
      <c r="C123" s="87"/>
      <c r="D123" s="87"/>
      <c r="E123" s="137"/>
      <c r="F123" s="202">
        <v>400</v>
      </c>
      <c r="G123" s="221">
        <v>3923235</v>
      </c>
      <c r="H123" s="221">
        <v>3923235</v>
      </c>
    </row>
    <row r="124" spans="1:8" ht="20.25" customHeight="1">
      <c r="A124" s="66" t="s">
        <v>61</v>
      </c>
      <c r="B124" s="67"/>
      <c r="C124" s="68">
        <v>8</v>
      </c>
      <c r="D124" s="68">
        <v>0</v>
      </c>
      <c r="E124" s="85"/>
      <c r="F124" s="82"/>
      <c r="G124" s="71">
        <f>G125+G133</f>
        <v>6788300</v>
      </c>
      <c r="H124" s="71">
        <f>H125</f>
        <v>0</v>
      </c>
    </row>
    <row r="125" spans="1:8" ht="15.75">
      <c r="A125" s="72" t="s">
        <v>109</v>
      </c>
      <c r="B125" s="73"/>
      <c r="C125" s="74">
        <v>8</v>
      </c>
      <c r="D125" s="74">
        <v>1</v>
      </c>
      <c r="E125" s="85"/>
      <c r="F125" s="82"/>
      <c r="G125" s="77">
        <f>G126+G130</f>
        <v>6501000</v>
      </c>
      <c r="H125" s="77">
        <f>H126+H130</f>
        <v>0</v>
      </c>
    </row>
    <row r="126" spans="1:8" ht="31.5">
      <c r="A126" s="72" t="s">
        <v>254</v>
      </c>
      <c r="B126" s="73"/>
      <c r="C126" s="74"/>
      <c r="D126" s="74"/>
      <c r="E126" s="132" t="s">
        <v>183</v>
      </c>
      <c r="F126" s="76"/>
      <c r="G126" s="196">
        <f aca="true" t="shared" si="7" ref="G126:H128">G127</f>
        <v>6220000</v>
      </c>
      <c r="H126" s="196">
        <f t="shared" si="7"/>
        <v>0</v>
      </c>
    </row>
    <row r="127" spans="1:8" ht="78.75">
      <c r="A127" s="165" t="s">
        <v>261</v>
      </c>
      <c r="B127" s="73"/>
      <c r="C127" s="74"/>
      <c r="D127" s="74"/>
      <c r="E127" s="130" t="s">
        <v>184</v>
      </c>
      <c r="F127" s="84"/>
      <c r="G127" s="191">
        <f t="shared" si="7"/>
        <v>6220000</v>
      </c>
      <c r="H127" s="191">
        <f t="shared" si="7"/>
        <v>0</v>
      </c>
    </row>
    <row r="128" spans="1:8" ht="95.25" customHeight="1">
      <c r="A128" s="78" t="s">
        <v>262</v>
      </c>
      <c r="B128" s="73"/>
      <c r="C128" s="74"/>
      <c r="D128" s="74"/>
      <c r="E128" s="130" t="s">
        <v>185</v>
      </c>
      <c r="F128" s="76"/>
      <c r="G128" s="191">
        <f t="shared" si="7"/>
        <v>6220000</v>
      </c>
      <c r="H128" s="191">
        <f t="shared" si="7"/>
        <v>0</v>
      </c>
    </row>
    <row r="129" spans="1:8" ht="36" customHeight="1">
      <c r="A129" s="81" t="s">
        <v>208</v>
      </c>
      <c r="B129" s="94"/>
      <c r="C129" s="95"/>
      <c r="D129" s="87"/>
      <c r="E129" s="130"/>
      <c r="F129" s="193">
        <v>600</v>
      </c>
      <c r="G129" s="195">
        <v>6220000</v>
      </c>
      <c r="H129" s="83"/>
    </row>
    <row r="130" spans="1:8" ht="17.25" customHeight="1">
      <c r="A130" s="96" t="s">
        <v>119</v>
      </c>
      <c r="B130" s="246"/>
      <c r="C130" s="74"/>
      <c r="D130" s="74"/>
      <c r="E130" s="75" t="s">
        <v>120</v>
      </c>
      <c r="F130" s="82"/>
      <c r="G130" s="77">
        <f>G131</f>
        <v>281000</v>
      </c>
      <c r="H130" s="77">
        <f>H131</f>
        <v>0</v>
      </c>
    </row>
    <row r="131" spans="1:8" ht="36" customHeight="1">
      <c r="A131" s="163" t="s">
        <v>133</v>
      </c>
      <c r="B131" s="88"/>
      <c r="C131" s="89"/>
      <c r="D131" s="89"/>
      <c r="E131" s="19" t="s">
        <v>134</v>
      </c>
      <c r="F131" s="82"/>
      <c r="G131" s="191">
        <f>G132</f>
        <v>281000</v>
      </c>
      <c r="H131" s="191">
        <f>H132</f>
        <v>0</v>
      </c>
    </row>
    <row r="132" spans="1:8" ht="15.75">
      <c r="A132" s="249" t="s">
        <v>207</v>
      </c>
      <c r="B132" s="88"/>
      <c r="C132" s="89"/>
      <c r="D132" s="89"/>
      <c r="E132" s="79"/>
      <c r="F132" s="82">
        <v>500</v>
      </c>
      <c r="G132" s="83">
        <v>281000</v>
      </c>
      <c r="H132" s="80"/>
    </row>
    <row r="133" spans="1:8" ht="31.5">
      <c r="A133" s="252" t="s">
        <v>220</v>
      </c>
      <c r="B133" s="73"/>
      <c r="C133" s="186">
        <v>8</v>
      </c>
      <c r="D133" s="186">
        <v>4</v>
      </c>
      <c r="E133" s="130"/>
      <c r="F133" s="193"/>
      <c r="G133" s="196">
        <f>G134</f>
        <v>287300</v>
      </c>
      <c r="H133" s="80"/>
    </row>
    <row r="134" spans="1:8" ht="36.75" customHeight="1">
      <c r="A134" s="78" t="s">
        <v>188</v>
      </c>
      <c r="B134" s="73"/>
      <c r="C134" s="74"/>
      <c r="D134" s="74"/>
      <c r="E134" s="130" t="s">
        <v>186</v>
      </c>
      <c r="F134" s="76"/>
      <c r="G134" s="191">
        <f>G135</f>
        <v>287300</v>
      </c>
      <c r="H134" s="179"/>
    </row>
    <row r="135" spans="1:8" ht="65.25" customHeight="1">
      <c r="A135" s="78" t="s">
        <v>189</v>
      </c>
      <c r="B135" s="86"/>
      <c r="C135" s="87"/>
      <c r="D135" s="87"/>
      <c r="E135" s="130" t="s">
        <v>187</v>
      </c>
      <c r="F135" s="84"/>
      <c r="G135" s="191">
        <f>G136</f>
        <v>287300</v>
      </c>
      <c r="H135" s="179"/>
    </row>
    <row r="136" spans="1:8" ht="33" customHeight="1">
      <c r="A136" s="81" t="s">
        <v>204</v>
      </c>
      <c r="B136" s="86"/>
      <c r="C136" s="87"/>
      <c r="D136" s="87"/>
      <c r="E136" s="79"/>
      <c r="F136" s="193">
        <v>200</v>
      </c>
      <c r="G136" s="195">
        <v>287300</v>
      </c>
      <c r="H136" s="179"/>
    </row>
    <row r="137" spans="1:8" ht="15.75">
      <c r="A137" s="253" t="s">
        <v>63</v>
      </c>
      <c r="B137" s="67"/>
      <c r="C137" s="68">
        <v>10</v>
      </c>
      <c r="D137" s="89"/>
      <c r="E137" s="79"/>
      <c r="F137" s="82"/>
      <c r="G137" s="71">
        <f>G138+G142</f>
        <v>5113787.72</v>
      </c>
      <c r="H137" s="71">
        <f>H138+H142</f>
        <v>3325787.7199999997</v>
      </c>
    </row>
    <row r="138" spans="1:8" ht="18.75" customHeight="1">
      <c r="A138" s="72" t="s">
        <v>110</v>
      </c>
      <c r="B138" s="73"/>
      <c r="C138" s="74">
        <v>10</v>
      </c>
      <c r="D138" s="74">
        <v>1</v>
      </c>
      <c r="E138" s="75"/>
      <c r="F138" s="76"/>
      <c r="G138" s="77">
        <f aca="true" t="shared" si="8" ref="G138:H140">G139</f>
        <v>100000</v>
      </c>
      <c r="H138" s="77">
        <f t="shared" si="8"/>
        <v>0</v>
      </c>
    </row>
    <row r="139" spans="1:8" ht="15.75">
      <c r="A139" s="96" t="s">
        <v>119</v>
      </c>
      <c r="B139" s="246"/>
      <c r="C139" s="74"/>
      <c r="D139" s="74"/>
      <c r="E139" s="75" t="s">
        <v>120</v>
      </c>
      <c r="F139" s="84"/>
      <c r="G139" s="77">
        <f t="shared" si="8"/>
        <v>100000</v>
      </c>
      <c r="H139" s="80">
        <f t="shared" si="8"/>
        <v>0</v>
      </c>
    </row>
    <row r="140" spans="1:8" ht="47.25">
      <c r="A140" s="165" t="s">
        <v>167</v>
      </c>
      <c r="B140" s="86"/>
      <c r="C140" s="87"/>
      <c r="D140" s="87"/>
      <c r="E140" s="130" t="s">
        <v>166</v>
      </c>
      <c r="F140" s="84"/>
      <c r="G140" s="191">
        <f t="shared" si="8"/>
        <v>100000</v>
      </c>
      <c r="H140" s="191">
        <f t="shared" si="8"/>
        <v>0</v>
      </c>
    </row>
    <row r="141" spans="1:8" ht="18.75" customHeight="1">
      <c r="A141" s="81" t="s">
        <v>209</v>
      </c>
      <c r="B141" s="88"/>
      <c r="C141" s="89"/>
      <c r="D141" s="89"/>
      <c r="E141" s="85"/>
      <c r="F141" s="82">
        <v>300</v>
      </c>
      <c r="G141" s="83">
        <v>100000</v>
      </c>
      <c r="H141" s="83">
        <v>0</v>
      </c>
    </row>
    <row r="142" spans="1:8" ht="15.75">
      <c r="A142" s="72" t="s">
        <v>65</v>
      </c>
      <c r="B142" s="73"/>
      <c r="C142" s="74">
        <v>10</v>
      </c>
      <c r="D142" s="74">
        <v>3</v>
      </c>
      <c r="E142" s="85"/>
      <c r="F142" s="82"/>
      <c r="G142" s="77">
        <f>G143</f>
        <v>5013787.72</v>
      </c>
      <c r="H142" s="77">
        <f>H143</f>
        <v>3325787.7199999997</v>
      </c>
    </row>
    <row r="143" spans="1:8" ht="47.25">
      <c r="A143" s="167" t="s">
        <v>158</v>
      </c>
      <c r="B143" s="97"/>
      <c r="C143" s="98"/>
      <c r="D143" s="99"/>
      <c r="E143" s="132" t="s">
        <v>160</v>
      </c>
      <c r="F143" s="100"/>
      <c r="G143" s="196">
        <f>G144+G151</f>
        <v>5013787.72</v>
      </c>
      <c r="H143" s="191">
        <f>H144+H151</f>
        <v>3325787.7199999997</v>
      </c>
    </row>
    <row r="144" spans="1:8" ht="49.5" customHeight="1">
      <c r="A144" s="102" t="s">
        <v>159</v>
      </c>
      <c r="B144" s="97"/>
      <c r="C144" s="98"/>
      <c r="D144" s="134"/>
      <c r="E144" s="133" t="s">
        <v>161</v>
      </c>
      <c r="F144" s="100"/>
      <c r="G144" s="191">
        <f>G145+G149+G147</f>
        <v>4513787.72</v>
      </c>
      <c r="H144" s="191">
        <f>H145+H149+H147</f>
        <v>2925787.7199999997</v>
      </c>
    </row>
    <row r="145" spans="1:8" ht="79.5" customHeight="1">
      <c r="A145" s="163" t="s">
        <v>306</v>
      </c>
      <c r="B145" s="97"/>
      <c r="C145" s="98"/>
      <c r="D145" s="99"/>
      <c r="E145" s="130" t="s">
        <v>162</v>
      </c>
      <c r="F145" s="82"/>
      <c r="G145" s="191">
        <f>G146</f>
        <v>1588000</v>
      </c>
      <c r="H145" s="191">
        <f>H146</f>
        <v>0</v>
      </c>
    </row>
    <row r="146" spans="1:8" ht="18" customHeight="1">
      <c r="A146" s="169" t="s">
        <v>209</v>
      </c>
      <c r="B146" s="134"/>
      <c r="C146" s="98"/>
      <c r="D146" s="99"/>
      <c r="E146" s="99"/>
      <c r="F146" s="100">
        <v>300</v>
      </c>
      <c r="G146" s="83">
        <v>1588000</v>
      </c>
      <c r="H146" s="83"/>
    </row>
    <row r="147" spans="1:8" ht="81" customHeight="1">
      <c r="A147" s="312" t="s">
        <v>390</v>
      </c>
      <c r="B147" s="178"/>
      <c r="C147" s="177"/>
      <c r="D147" s="176"/>
      <c r="E147" s="230" t="s">
        <v>391</v>
      </c>
      <c r="F147" s="215"/>
      <c r="G147" s="191">
        <f>G148</f>
        <v>833013.72</v>
      </c>
      <c r="H147" s="191">
        <f>H148</f>
        <v>833013.72</v>
      </c>
    </row>
    <row r="148" spans="1:8" ht="18" customHeight="1">
      <c r="A148" s="169" t="s">
        <v>209</v>
      </c>
      <c r="B148" s="134"/>
      <c r="C148" s="98"/>
      <c r="D148" s="99"/>
      <c r="E148" s="99"/>
      <c r="F148" s="100">
        <v>300</v>
      </c>
      <c r="G148" s="83">
        <v>833013.72</v>
      </c>
      <c r="H148" s="83">
        <v>833013.72</v>
      </c>
    </row>
    <row r="149" spans="1:8" ht="48" customHeight="1">
      <c r="A149" s="102" t="s">
        <v>344</v>
      </c>
      <c r="B149" s="178"/>
      <c r="C149" s="177"/>
      <c r="D149" s="269"/>
      <c r="E149" s="230" t="s">
        <v>345</v>
      </c>
      <c r="F149" s="215"/>
      <c r="G149" s="191">
        <f>G150</f>
        <v>2092774</v>
      </c>
      <c r="H149" s="191">
        <f>H150</f>
        <v>2092774</v>
      </c>
    </row>
    <row r="150" spans="1:8" ht="18" customHeight="1">
      <c r="A150" s="169" t="s">
        <v>209</v>
      </c>
      <c r="B150" s="134"/>
      <c r="C150" s="98"/>
      <c r="D150" s="99"/>
      <c r="E150" s="99"/>
      <c r="F150" s="100">
        <v>300</v>
      </c>
      <c r="G150" s="83">
        <v>2092774</v>
      </c>
      <c r="H150" s="83">
        <v>2092774</v>
      </c>
    </row>
    <row r="151" spans="1:8" ht="68.25" customHeight="1">
      <c r="A151" s="135" t="s">
        <v>163</v>
      </c>
      <c r="B151" s="248"/>
      <c r="C151" s="248"/>
      <c r="D151" s="134"/>
      <c r="E151" s="133" t="s">
        <v>164</v>
      </c>
      <c r="F151" s="168"/>
      <c r="G151" s="191">
        <f>G152+G154</f>
        <v>500000</v>
      </c>
      <c r="H151" s="191">
        <f>H152+H154</f>
        <v>400000</v>
      </c>
    </row>
    <row r="152" spans="1:8" ht="96" customHeight="1">
      <c r="A152" s="163" t="s">
        <v>307</v>
      </c>
      <c r="B152" s="248"/>
      <c r="C152" s="248"/>
      <c r="D152" s="99"/>
      <c r="E152" s="130" t="s">
        <v>165</v>
      </c>
      <c r="F152" s="168"/>
      <c r="G152" s="191">
        <f>G153</f>
        <v>100000</v>
      </c>
      <c r="H152" s="191">
        <f>H153</f>
        <v>0</v>
      </c>
    </row>
    <row r="153" spans="1:8" ht="18" customHeight="1">
      <c r="A153" s="93" t="s">
        <v>209</v>
      </c>
      <c r="B153" s="73"/>
      <c r="C153" s="74"/>
      <c r="D153" s="74"/>
      <c r="E153" s="85"/>
      <c r="F153" s="100">
        <v>300</v>
      </c>
      <c r="G153" s="83">
        <v>100000</v>
      </c>
      <c r="H153" s="83"/>
    </row>
    <row r="154" spans="1:8" ht="66.75" customHeight="1">
      <c r="A154" s="78" t="s">
        <v>328</v>
      </c>
      <c r="B154" s="173"/>
      <c r="C154" s="174"/>
      <c r="D154" s="174"/>
      <c r="E154" s="230" t="s">
        <v>329</v>
      </c>
      <c r="F154" s="215"/>
      <c r="G154" s="191">
        <f>G155</f>
        <v>400000</v>
      </c>
      <c r="H154" s="191">
        <f>H155</f>
        <v>400000</v>
      </c>
    </row>
    <row r="155" spans="1:8" ht="19.5" customHeight="1">
      <c r="A155" s="93" t="s">
        <v>209</v>
      </c>
      <c r="B155" s="73"/>
      <c r="C155" s="74"/>
      <c r="D155" s="74"/>
      <c r="E155" s="85"/>
      <c r="F155" s="100">
        <v>300</v>
      </c>
      <c r="G155" s="83">
        <v>400000</v>
      </c>
      <c r="H155" s="83">
        <v>400000</v>
      </c>
    </row>
    <row r="156" spans="1:8" ht="18" customHeight="1">
      <c r="A156" s="66" t="s">
        <v>66</v>
      </c>
      <c r="B156" s="67"/>
      <c r="C156" s="68">
        <v>11</v>
      </c>
      <c r="D156" s="68">
        <v>0</v>
      </c>
      <c r="E156" s="69">
        <v>0</v>
      </c>
      <c r="F156" s="70">
        <v>0</v>
      </c>
      <c r="G156" s="71">
        <f>G158</f>
        <v>540000</v>
      </c>
      <c r="H156" s="71">
        <f>H158</f>
        <v>0</v>
      </c>
    </row>
    <row r="157" spans="1:8" ht="15.75">
      <c r="A157" s="72" t="s">
        <v>111</v>
      </c>
      <c r="B157" s="73"/>
      <c r="C157" s="74">
        <v>11</v>
      </c>
      <c r="D157" s="74">
        <v>2</v>
      </c>
      <c r="E157" s="75">
        <v>0</v>
      </c>
      <c r="F157" s="76">
        <v>0</v>
      </c>
      <c r="G157" s="77">
        <f>G158</f>
        <v>540000</v>
      </c>
      <c r="H157" s="77">
        <f>H158</f>
        <v>0</v>
      </c>
    </row>
    <row r="158" spans="1:8" ht="47.25">
      <c r="A158" s="72" t="s">
        <v>169</v>
      </c>
      <c r="B158" s="73"/>
      <c r="C158" s="74"/>
      <c r="D158" s="74"/>
      <c r="E158" s="132" t="s">
        <v>168</v>
      </c>
      <c r="F158" s="76"/>
      <c r="G158" s="196">
        <f>G159+G162</f>
        <v>540000</v>
      </c>
      <c r="H158" s="196">
        <f>H159+H162</f>
        <v>0</v>
      </c>
    </row>
    <row r="159" spans="1:8" ht="51" customHeight="1">
      <c r="A159" s="78" t="s">
        <v>263</v>
      </c>
      <c r="B159" s="86"/>
      <c r="C159" s="87"/>
      <c r="D159" s="87"/>
      <c r="E159" s="130" t="s">
        <v>170</v>
      </c>
      <c r="F159" s="84"/>
      <c r="G159" s="191">
        <f>G160</f>
        <v>360000</v>
      </c>
      <c r="H159" s="191">
        <f>H160</f>
        <v>0</v>
      </c>
    </row>
    <row r="160" spans="1:8" ht="66.75" customHeight="1">
      <c r="A160" s="78" t="s">
        <v>264</v>
      </c>
      <c r="B160" s="86"/>
      <c r="C160" s="87"/>
      <c r="D160" s="87"/>
      <c r="E160" s="130" t="s">
        <v>171</v>
      </c>
      <c r="F160" s="84"/>
      <c r="G160" s="191">
        <f>G161</f>
        <v>360000</v>
      </c>
      <c r="H160" s="191">
        <f>H161</f>
        <v>0</v>
      </c>
    </row>
    <row r="161" spans="1:8" ht="32.25" customHeight="1">
      <c r="A161" s="81" t="s">
        <v>204</v>
      </c>
      <c r="B161" s="86"/>
      <c r="C161" s="87"/>
      <c r="D161" s="87"/>
      <c r="E161" s="79"/>
      <c r="F161" s="193">
        <v>200</v>
      </c>
      <c r="G161" s="191">
        <v>360000</v>
      </c>
      <c r="H161" s="77"/>
    </row>
    <row r="162" spans="1:8" ht="32.25" customHeight="1">
      <c r="A162" s="90" t="s">
        <v>173</v>
      </c>
      <c r="B162" s="88"/>
      <c r="C162" s="89"/>
      <c r="D162" s="89"/>
      <c r="E162" s="130" t="s">
        <v>174</v>
      </c>
      <c r="F162" s="164"/>
      <c r="G162" s="191">
        <f>G163</f>
        <v>180000</v>
      </c>
      <c r="H162" s="191">
        <f>H163</f>
        <v>0</v>
      </c>
    </row>
    <row r="163" spans="1:8" ht="64.5" customHeight="1">
      <c r="A163" s="90" t="s">
        <v>175</v>
      </c>
      <c r="B163" s="88"/>
      <c r="C163" s="89"/>
      <c r="D163" s="89"/>
      <c r="E163" s="130" t="s">
        <v>172</v>
      </c>
      <c r="F163" s="164"/>
      <c r="G163" s="191">
        <f>G164</f>
        <v>180000</v>
      </c>
      <c r="H163" s="191">
        <f>H164</f>
        <v>0</v>
      </c>
    </row>
    <row r="164" spans="1:8" ht="34.5" customHeight="1">
      <c r="A164" s="93" t="s">
        <v>208</v>
      </c>
      <c r="B164" s="86"/>
      <c r="C164" s="87"/>
      <c r="D164" s="87"/>
      <c r="E164" s="79"/>
      <c r="F164" s="193">
        <v>600</v>
      </c>
      <c r="G164" s="195">
        <v>180000</v>
      </c>
      <c r="H164" s="77"/>
    </row>
    <row r="165" spans="1:8" ht="31.5" customHeight="1">
      <c r="A165" s="66" t="s">
        <v>198</v>
      </c>
      <c r="B165" s="92"/>
      <c r="C165" s="187">
        <v>13</v>
      </c>
      <c r="D165" s="187">
        <v>0</v>
      </c>
      <c r="E165" s="216">
        <v>0</v>
      </c>
      <c r="F165" s="219"/>
      <c r="G165" s="188">
        <f>G166</f>
        <v>162739.73</v>
      </c>
      <c r="H165" s="184"/>
    </row>
    <row r="166" spans="1:8" ht="32.25" customHeight="1">
      <c r="A166" s="72" t="s">
        <v>199</v>
      </c>
      <c r="B166" s="73"/>
      <c r="C166" s="186">
        <v>13</v>
      </c>
      <c r="D166" s="186">
        <v>1</v>
      </c>
      <c r="E166" s="132"/>
      <c r="F166" s="197"/>
      <c r="G166" s="196">
        <f>G167</f>
        <v>162739.73</v>
      </c>
      <c r="H166" s="77"/>
    </row>
    <row r="167" spans="1:8" ht="20.25" customHeight="1">
      <c r="A167" s="96" t="s">
        <v>119</v>
      </c>
      <c r="B167" s="246"/>
      <c r="C167" s="74"/>
      <c r="D167" s="74"/>
      <c r="E167" s="75" t="s">
        <v>120</v>
      </c>
      <c r="F167" s="100"/>
      <c r="G167" s="77">
        <f>G168</f>
        <v>162739.73</v>
      </c>
      <c r="H167" s="77"/>
    </row>
    <row r="168" spans="1:8" ht="31.5" customHeight="1">
      <c r="A168" s="163" t="s">
        <v>200</v>
      </c>
      <c r="B168" s="86"/>
      <c r="C168" s="87"/>
      <c r="D168" s="87"/>
      <c r="E168" s="130" t="s">
        <v>201</v>
      </c>
      <c r="F168" s="82"/>
      <c r="G168" s="191">
        <f>G169</f>
        <v>162739.73</v>
      </c>
      <c r="H168" s="83"/>
    </row>
    <row r="169" spans="1:8" ht="31.5" customHeight="1">
      <c r="A169" s="13" t="s">
        <v>211</v>
      </c>
      <c r="B169" s="88"/>
      <c r="C169" s="89"/>
      <c r="D169" s="89"/>
      <c r="E169" s="143"/>
      <c r="F169" s="193">
        <v>700</v>
      </c>
      <c r="G169" s="195">
        <v>162739.73</v>
      </c>
      <c r="H169" s="71"/>
    </row>
    <row r="170" spans="1:8" ht="37.5">
      <c r="A170" s="108" t="s">
        <v>112</v>
      </c>
      <c r="B170" s="294">
        <v>875</v>
      </c>
      <c r="C170" s="109"/>
      <c r="D170" s="109"/>
      <c r="E170" s="109"/>
      <c r="F170" s="109"/>
      <c r="G170" s="189">
        <f>G171+G177+G185</f>
        <v>25724906</v>
      </c>
      <c r="H170" s="189">
        <f>H171+H177+H185</f>
        <v>7343706</v>
      </c>
    </row>
    <row r="171" spans="1:8" ht="31.5">
      <c r="A171" s="66" t="s">
        <v>48</v>
      </c>
      <c r="B171" s="92"/>
      <c r="C171" s="187">
        <v>3</v>
      </c>
      <c r="D171" s="68">
        <v>0</v>
      </c>
      <c r="E171" s="69">
        <v>0</v>
      </c>
      <c r="F171" s="109"/>
      <c r="G171" s="188">
        <f>G172</f>
        <v>66838.2</v>
      </c>
      <c r="H171" s="188">
        <f>H172</f>
        <v>0</v>
      </c>
    </row>
    <row r="172" spans="1:8" ht="48.75" customHeight="1">
      <c r="A172" s="72" t="s">
        <v>106</v>
      </c>
      <c r="B172" s="73"/>
      <c r="C172" s="186">
        <v>3</v>
      </c>
      <c r="D172" s="186">
        <v>9</v>
      </c>
      <c r="E172" s="75"/>
      <c r="F172" s="109"/>
      <c r="G172" s="189">
        <f>G173</f>
        <v>66838.2</v>
      </c>
      <c r="H172" s="189">
        <f>H173</f>
        <v>0</v>
      </c>
    </row>
    <row r="173" spans="1:8" ht="82.5" customHeight="1">
      <c r="A173" s="72" t="s">
        <v>137</v>
      </c>
      <c r="B173" s="73"/>
      <c r="C173" s="74"/>
      <c r="D173" s="74"/>
      <c r="E173" s="126" t="s">
        <v>138</v>
      </c>
      <c r="F173" s="109"/>
      <c r="G173" s="189">
        <f>G175</f>
        <v>66838.2</v>
      </c>
      <c r="H173" s="185">
        <f>H175</f>
        <v>0</v>
      </c>
    </row>
    <row r="174" spans="1:8" ht="34.5" customHeight="1">
      <c r="A174" s="129" t="s">
        <v>140</v>
      </c>
      <c r="B174" s="127"/>
      <c r="C174" s="128"/>
      <c r="D174" s="128"/>
      <c r="E174" s="125" t="s">
        <v>139</v>
      </c>
      <c r="F174" s="109"/>
      <c r="G174" s="185">
        <f>G175</f>
        <v>66838.2</v>
      </c>
      <c r="H174" s="185">
        <f>H175</f>
        <v>0</v>
      </c>
    </row>
    <row r="175" spans="1:8" ht="99.75" customHeight="1">
      <c r="A175" s="265" t="s">
        <v>190</v>
      </c>
      <c r="B175" s="127"/>
      <c r="C175" s="128"/>
      <c r="D175" s="128"/>
      <c r="E175" s="125" t="s">
        <v>141</v>
      </c>
      <c r="F175" s="109"/>
      <c r="G175" s="185">
        <f>G176</f>
        <v>66838.2</v>
      </c>
      <c r="H175" s="185">
        <f>H176</f>
        <v>0</v>
      </c>
    </row>
    <row r="176" spans="1:8" ht="32.25" customHeight="1">
      <c r="A176" s="81" t="s">
        <v>204</v>
      </c>
      <c r="B176" s="86"/>
      <c r="C176" s="87"/>
      <c r="D176" s="87"/>
      <c r="E176" s="79"/>
      <c r="F176" s="193">
        <v>200</v>
      </c>
      <c r="G176" s="214">
        <v>66838.2</v>
      </c>
      <c r="H176" s="110"/>
    </row>
    <row r="177" spans="1:8" ht="15.75">
      <c r="A177" s="66" t="s">
        <v>50</v>
      </c>
      <c r="B177" s="67"/>
      <c r="C177" s="68">
        <v>4</v>
      </c>
      <c r="D177" s="68"/>
      <c r="E177" s="69"/>
      <c r="F177" s="70"/>
      <c r="G177" s="192">
        <f aca="true" t="shared" si="9" ref="G177:H179">G178</f>
        <v>13024795.120000001</v>
      </c>
      <c r="H177" s="192">
        <f t="shared" si="9"/>
        <v>7343706</v>
      </c>
    </row>
    <row r="178" spans="1:8" ht="15.75">
      <c r="A178" s="72" t="s">
        <v>52</v>
      </c>
      <c r="B178" s="73"/>
      <c r="C178" s="74">
        <v>4</v>
      </c>
      <c r="D178" s="74">
        <v>9</v>
      </c>
      <c r="E178" s="79"/>
      <c r="F178" s="82"/>
      <c r="G178" s="184">
        <f t="shared" si="9"/>
        <v>13024795.120000001</v>
      </c>
      <c r="H178" s="184">
        <f t="shared" si="9"/>
        <v>7343706</v>
      </c>
    </row>
    <row r="179" spans="1:8" ht="51" customHeight="1">
      <c r="A179" s="72" t="s">
        <v>146</v>
      </c>
      <c r="B179" s="73"/>
      <c r="C179" s="74"/>
      <c r="D179" s="74"/>
      <c r="E179" s="132" t="s">
        <v>144</v>
      </c>
      <c r="F179" s="76"/>
      <c r="G179" s="189">
        <f t="shared" si="9"/>
        <v>13024795.120000001</v>
      </c>
      <c r="H179" s="189">
        <f t="shared" si="9"/>
        <v>7343706</v>
      </c>
    </row>
    <row r="180" spans="1:8" ht="51.75" customHeight="1">
      <c r="A180" s="78" t="s">
        <v>147</v>
      </c>
      <c r="B180" s="86"/>
      <c r="C180" s="87"/>
      <c r="D180" s="87"/>
      <c r="E180" s="130" t="s">
        <v>148</v>
      </c>
      <c r="F180" s="84"/>
      <c r="G180" s="185">
        <f>G181+G183</f>
        <v>13024795.120000001</v>
      </c>
      <c r="H180" s="185">
        <f>H181+H183</f>
        <v>7343706</v>
      </c>
    </row>
    <row r="181" spans="1:8" ht="63">
      <c r="A181" s="165" t="s">
        <v>149</v>
      </c>
      <c r="B181" s="86"/>
      <c r="C181" s="87"/>
      <c r="D181" s="87"/>
      <c r="E181" s="130" t="s">
        <v>150</v>
      </c>
      <c r="F181" s="84"/>
      <c r="G181" s="185">
        <f>G182</f>
        <v>5681089.12</v>
      </c>
      <c r="H181" s="185">
        <f>H182</f>
        <v>0</v>
      </c>
    </row>
    <row r="182" spans="1:8" ht="31.5">
      <c r="A182" s="81" t="s">
        <v>204</v>
      </c>
      <c r="B182" s="86"/>
      <c r="C182" s="87"/>
      <c r="D182" s="87"/>
      <c r="E182" s="79"/>
      <c r="F182" s="193">
        <v>200</v>
      </c>
      <c r="G182" s="185">
        <v>5681089.12</v>
      </c>
      <c r="H182" s="111"/>
    </row>
    <row r="183" spans="1:8" ht="61.5" customHeight="1">
      <c r="A183" s="57" t="s">
        <v>152</v>
      </c>
      <c r="B183" s="248"/>
      <c r="C183" s="248"/>
      <c r="D183" s="248"/>
      <c r="E183" s="144" t="s">
        <v>151</v>
      </c>
      <c r="F183" s="246"/>
      <c r="G183" s="190">
        <f>G184</f>
        <v>7343706</v>
      </c>
      <c r="H183" s="190">
        <f>H184</f>
        <v>7343706</v>
      </c>
    </row>
    <row r="184" spans="1:8" ht="31.5">
      <c r="A184" s="81" t="s">
        <v>204</v>
      </c>
      <c r="B184" s="86"/>
      <c r="C184" s="87"/>
      <c r="D184" s="87"/>
      <c r="E184" s="79"/>
      <c r="F184" s="193">
        <v>200</v>
      </c>
      <c r="G184" s="198">
        <v>7343706</v>
      </c>
      <c r="H184" s="198">
        <v>7343706</v>
      </c>
    </row>
    <row r="185" spans="1:8" ht="15.75">
      <c r="A185" s="112" t="s">
        <v>54</v>
      </c>
      <c r="B185" s="67"/>
      <c r="C185" s="68">
        <v>5</v>
      </c>
      <c r="D185" s="68"/>
      <c r="E185" s="69"/>
      <c r="F185" s="70"/>
      <c r="G185" s="71">
        <f>G186+G193</f>
        <v>12633272.68</v>
      </c>
      <c r="H185" s="71">
        <f>H186+H193</f>
        <v>0</v>
      </c>
    </row>
    <row r="186" spans="1:8" ht="15.75">
      <c r="A186" s="72" t="s">
        <v>113</v>
      </c>
      <c r="B186" s="73"/>
      <c r="C186" s="74">
        <v>5</v>
      </c>
      <c r="D186" s="74">
        <v>3</v>
      </c>
      <c r="E186" s="75"/>
      <c r="F186" s="84"/>
      <c r="G186" s="77">
        <f>G187</f>
        <v>8536272.68</v>
      </c>
      <c r="H186" s="77">
        <f>H187</f>
        <v>0</v>
      </c>
    </row>
    <row r="187" spans="1:8" ht="47.25">
      <c r="A187" s="72" t="s">
        <v>191</v>
      </c>
      <c r="B187" s="73"/>
      <c r="C187" s="74"/>
      <c r="D187" s="74"/>
      <c r="E187" s="132" t="s">
        <v>192</v>
      </c>
      <c r="F187" s="84"/>
      <c r="G187" s="196">
        <f>+G188</f>
        <v>8536272.68</v>
      </c>
      <c r="H187" s="196">
        <f>+H188</f>
        <v>0</v>
      </c>
    </row>
    <row r="188" spans="1:8" ht="48" customHeight="1">
      <c r="A188" s="78" t="s">
        <v>276</v>
      </c>
      <c r="B188" s="86"/>
      <c r="C188" s="87"/>
      <c r="D188" s="87"/>
      <c r="E188" s="130" t="s">
        <v>193</v>
      </c>
      <c r="F188" s="84"/>
      <c r="G188" s="191">
        <f>G189+G191</f>
        <v>8536272.68</v>
      </c>
      <c r="H188" s="191">
        <f>H189+H191</f>
        <v>0</v>
      </c>
    </row>
    <row r="189" spans="1:8" ht="48" customHeight="1">
      <c r="A189" s="163" t="s">
        <v>277</v>
      </c>
      <c r="B189" s="86"/>
      <c r="C189" s="87"/>
      <c r="D189" s="87"/>
      <c r="E189" s="130" t="s">
        <v>194</v>
      </c>
      <c r="F189" s="84"/>
      <c r="G189" s="191">
        <f>G190</f>
        <v>6638110.88</v>
      </c>
      <c r="H189" s="191">
        <f>H190</f>
        <v>0</v>
      </c>
    </row>
    <row r="190" spans="1:8" ht="34.5" customHeight="1">
      <c r="A190" s="81" t="s">
        <v>204</v>
      </c>
      <c r="B190" s="86"/>
      <c r="C190" s="87"/>
      <c r="D190" s="87"/>
      <c r="E190" s="79"/>
      <c r="F190" s="193">
        <v>200</v>
      </c>
      <c r="G190" s="195">
        <v>6638110.88</v>
      </c>
      <c r="H190" s="195"/>
    </row>
    <row r="191" spans="1:8" ht="66.75" customHeight="1">
      <c r="A191" s="163" t="s">
        <v>278</v>
      </c>
      <c r="B191" s="88"/>
      <c r="C191" s="89"/>
      <c r="D191" s="89"/>
      <c r="E191" s="130" t="s">
        <v>212</v>
      </c>
      <c r="F191" s="164"/>
      <c r="G191" s="191">
        <f>G192</f>
        <v>1898161.8</v>
      </c>
      <c r="H191" s="191">
        <f>H192</f>
        <v>0</v>
      </c>
    </row>
    <row r="192" spans="1:8" ht="36" customHeight="1">
      <c r="A192" s="81" t="s">
        <v>204</v>
      </c>
      <c r="B192" s="86"/>
      <c r="C192" s="87"/>
      <c r="D192" s="87"/>
      <c r="E192" s="79"/>
      <c r="F192" s="193">
        <v>200</v>
      </c>
      <c r="G192" s="195">
        <v>1898161.8</v>
      </c>
      <c r="H192" s="80"/>
    </row>
    <row r="193" spans="1:8" ht="34.5" customHeight="1">
      <c r="A193" s="96" t="s">
        <v>114</v>
      </c>
      <c r="B193" s="73"/>
      <c r="C193" s="186">
        <v>5</v>
      </c>
      <c r="D193" s="186">
        <v>5</v>
      </c>
      <c r="E193" s="132"/>
      <c r="F193" s="197"/>
      <c r="G193" s="196">
        <f>G194</f>
        <v>4097000</v>
      </c>
      <c r="H193" s="77">
        <f>H194</f>
        <v>0</v>
      </c>
    </row>
    <row r="194" spans="1:8" ht="47.25">
      <c r="A194" s="72" t="s">
        <v>191</v>
      </c>
      <c r="B194" s="73"/>
      <c r="C194" s="74"/>
      <c r="D194" s="74"/>
      <c r="E194" s="132" t="s">
        <v>192</v>
      </c>
      <c r="F194" s="76"/>
      <c r="G194" s="196">
        <f>G195</f>
        <v>4097000</v>
      </c>
      <c r="H194" s="77">
        <f>H196</f>
        <v>0</v>
      </c>
    </row>
    <row r="195" spans="1:8" ht="35.25" customHeight="1">
      <c r="A195" s="78" t="s">
        <v>251</v>
      </c>
      <c r="B195" s="73"/>
      <c r="C195" s="74"/>
      <c r="D195" s="74"/>
      <c r="E195" s="130" t="s">
        <v>250</v>
      </c>
      <c r="F195" s="76"/>
      <c r="G195" s="191">
        <f>G196</f>
        <v>4097000</v>
      </c>
      <c r="H195" s="77"/>
    </row>
    <row r="196" spans="1:8" ht="34.5" customHeight="1">
      <c r="A196" s="78" t="s">
        <v>256</v>
      </c>
      <c r="B196" s="73"/>
      <c r="C196" s="74"/>
      <c r="D196" s="74"/>
      <c r="E196" s="130" t="s">
        <v>253</v>
      </c>
      <c r="F196" s="84">
        <v>0</v>
      </c>
      <c r="G196" s="191">
        <f>G197+G198+G199</f>
        <v>4097000</v>
      </c>
      <c r="H196" s="80">
        <f>H197+H198+H199</f>
        <v>0</v>
      </c>
    </row>
    <row r="197" spans="1:8" ht="83.25" customHeight="1">
      <c r="A197" s="81" t="s">
        <v>205</v>
      </c>
      <c r="B197" s="103"/>
      <c r="C197" s="104"/>
      <c r="D197" s="89"/>
      <c r="E197" s="85"/>
      <c r="F197" s="204">
        <v>100</v>
      </c>
      <c r="G197" s="201">
        <v>3488000</v>
      </c>
      <c r="H197" s="113">
        <v>0</v>
      </c>
    </row>
    <row r="198" spans="1:8" ht="31.5">
      <c r="A198" s="81" t="s">
        <v>204</v>
      </c>
      <c r="B198" s="86"/>
      <c r="C198" s="87"/>
      <c r="D198" s="87"/>
      <c r="E198" s="79"/>
      <c r="F198" s="193">
        <v>200</v>
      </c>
      <c r="G198" s="201">
        <v>602000</v>
      </c>
      <c r="H198" s="113">
        <v>0</v>
      </c>
    </row>
    <row r="199" spans="1:8" ht="15.75">
      <c r="A199" s="81" t="s">
        <v>206</v>
      </c>
      <c r="B199" s="103"/>
      <c r="C199" s="104"/>
      <c r="D199" s="89"/>
      <c r="E199" s="85"/>
      <c r="F199" s="193">
        <v>800</v>
      </c>
      <c r="G199" s="113">
        <v>7000</v>
      </c>
      <c r="H199" s="113"/>
    </row>
    <row r="200" spans="1:8" ht="18.75">
      <c r="A200" s="333" t="s">
        <v>68</v>
      </c>
      <c r="B200" s="334"/>
      <c r="C200" s="334"/>
      <c r="D200" s="334"/>
      <c r="E200" s="334"/>
      <c r="F200" s="335"/>
      <c r="G200" s="77">
        <f>G170+G14</f>
        <v>150619067.18</v>
      </c>
      <c r="H200" s="77">
        <f>H170+H14</f>
        <v>97049479.51</v>
      </c>
    </row>
    <row r="201" spans="1:8" ht="12.75">
      <c r="A201" s="254"/>
      <c r="B201" s="255"/>
      <c r="C201" s="255"/>
      <c r="D201" s="255"/>
      <c r="E201" s="255"/>
      <c r="F201" s="255"/>
      <c r="G201" s="255"/>
      <c r="H201" s="255"/>
    </row>
    <row r="202" spans="1:8" ht="12.75">
      <c r="A202" s="256"/>
      <c r="B202" s="257"/>
      <c r="C202" s="257"/>
      <c r="D202" s="257"/>
      <c r="E202" s="257"/>
      <c r="F202" s="257"/>
      <c r="G202" s="257"/>
      <c r="H202" s="257"/>
    </row>
    <row r="203" spans="1:8" ht="12.75">
      <c r="A203" s="256"/>
      <c r="B203" s="257"/>
      <c r="C203" s="257"/>
      <c r="D203" s="257"/>
      <c r="E203" s="257"/>
      <c r="F203" s="257"/>
      <c r="G203" s="257"/>
      <c r="H203" s="257"/>
    </row>
    <row r="204" spans="1:8" ht="12.75">
      <c r="A204" s="256"/>
      <c r="B204" s="257"/>
      <c r="C204" s="257"/>
      <c r="D204" s="257"/>
      <c r="E204" s="257"/>
      <c r="F204" s="257"/>
      <c r="G204" s="257"/>
      <c r="H204" s="257"/>
    </row>
    <row r="205" spans="1:8" ht="12.75">
      <c r="A205" s="336"/>
      <c r="B205" s="336"/>
      <c r="C205" s="336"/>
      <c r="D205" s="336"/>
      <c r="E205" s="336"/>
      <c r="F205" s="336"/>
      <c r="G205" s="336"/>
      <c r="H205" s="336"/>
    </row>
    <row r="206" spans="1:8" ht="12.75">
      <c r="A206" s="256"/>
      <c r="B206" s="257"/>
      <c r="C206" s="257"/>
      <c r="D206" s="257"/>
      <c r="E206" s="257"/>
      <c r="F206" s="257"/>
      <c r="G206" s="257"/>
      <c r="H206" s="257"/>
    </row>
    <row r="207" spans="1:8" ht="12.75">
      <c r="A207" s="256"/>
      <c r="B207" s="257"/>
      <c r="C207" s="257"/>
      <c r="D207" s="257"/>
      <c r="E207" s="257"/>
      <c r="F207" s="257"/>
      <c r="G207" s="257"/>
      <c r="H207" s="257"/>
    </row>
    <row r="208" spans="1:8" ht="12.75">
      <c r="A208" s="256"/>
      <c r="B208" s="257"/>
      <c r="C208" s="257"/>
      <c r="D208" s="257"/>
      <c r="E208" s="257"/>
      <c r="F208" s="257"/>
      <c r="G208" s="257"/>
      <c r="H208" s="257"/>
    </row>
    <row r="209" spans="1:8" ht="12.75">
      <c r="A209" s="256"/>
      <c r="B209" s="257"/>
      <c r="C209" s="257"/>
      <c r="D209" s="257"/>
      <c r="E209" s="257"/>
      <c r="F209" s="257"/>
      <c r="G209" s="257"/>
      <c r="H209" s="257"/>
    </row>
    <row r="210" spans="1:8" ht="12.75">
      <c r="A210" s="256"/>
      <c r="B210" s="257"/>
      <c r="C210" s="257"/>
      <c r="D210" s="257"/>
      <c r="E210" s="257"/>
      <c r="F210" s="257"/>
      <c r="G210" s="257"/>
      <c r="H210" s="257"/>
    </row>
    <row r="211" spans="1:8" ht="12.75">
      <c r="A211" s="256"/>
      <c r="B211" s="257"/>
      <c r="C211" s="257"/>
      <c r="D211" s="257"/>
      <c r="E211" s="257"/>
      <c r="F211" s="257"/>
      <c r="G211" s="257"/>
      <c r="H211" s="257"/>
    </row>
    <row r="212" spans="1:8" ht="12.75">
      <c r="A212" s="256"/>
      <c r="B212" s="257"/>
      <c r="C212" s="257"/>
      <c r="D212" s="257"/>
      <c r="E212" s="257"/>
      <c r="F212" s="257"/>
      <c r="G212" s="257"/>
      <c r="H212" s="257"/>
    </row>
    <row r="213" spans="1:8" ht="12.75">
      <c r="A213" s="256"/>
      <c r="B213" s="257"/>
      <c r="C213" s="257"/>
      <c r="D213" s="257"/>
      <c r="E213" s="257"/>
      <c r="F213" s="257"/>
      <c r="G213" s="257"/>
      <c r="H213" s="257"/>
    </row>
    <row r="214" spans="1:8" ht="12.75">
      <c r="A214" s="256"/>
      <c r="B214" s="257"/>
      <c r="C214" s="257"/>
      <c r="D214" s="257"/>
      <c r="E214" s="257"/>
      <c r="F214" s="257"/>
      <c r="G214" s="257"/>
      <c r="H214" s="257"/>
    </row>
  </sheetData>
  <sheetProtection/>
  <mergeCells count="18">
    <mergeCell ref="A200:F200"/>
    <mergeCell ref="A205:H205"/>
    <mergeCell ref="A9:A12"/>
    <mergeCell ref="B9:F9"/>
    <mergeCell ref="G9:G12"/>
    <mergeCell ref="H9:H12"/>
    <mergeCell ref="B10:B12"/>
    <mergeCell ref="C10:C12"/>
    <mergeCell ref="D10:D12"/>
    <mergeCell ref="E10:E12"/>
    <mergeCell ref="F10:F12"/>
    <mergeCell ref="A8:H8"/>
    <mergeCell ref="A7:H7"/>
    <mergeCell ref="A1:H1"/>
    <mergeCell ref="A2:H2"/>
    <mergeCell ref="A3:H3"/>
    <mergeCell ref="A4:H4"/>
    <mergeCell ref="A6:H6"/>
  </mergeCells>
  <printOptions/>
  <pageMargins left="0.7480314960629921" right="0.35433070866141736" top="0.5905511811023623" bottom="0.3937007874015748" header="0.5118110236220472" footer="0.5118110236220472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0"/>
  <sheetViews>
    <sheetView view="pageBreakPreview" zoomScale="80" zoomScaleSheetLayoutView="80" zoomScalePageLayoutView="0" workbookViewId="0" topLeftCell="A1">
      <selection activeCell="A6" sqref="A6:D6"/>
    </sheetView>
  </sheetViews>
  <sheetFormatPr defaultColWidth="9.00390625" defaultRowHeight="12.75"/>
  <cols>
    <col min="1" max="1" width="79.125" style="51" customWidth="1"/>
    <col min="2" max="2" width="6.625" style="51" customWidth="1"/>
    <col min="3" max="3" width="7.75390625" style="51" customWidth="1"/>
    <col min="4" max="4" width="16.00390625" style="51" customWidth="1"/>
  </cols>
  <sheetData>
    <row r="1" spans="1:4" ht="15.75">
      <c r="A1" s="347" t="s">
        <v>361</v>
      </c>
      <c r="B1" s="347"/>
      <c r="C1" s="347"/>
      <c r="D1" s="347"/>
    </row>
    <row r="2" spans="1:4" ht="15.75">
      <c r="A2" s="348" t="s">
        <v>70</v>
      </c>
      <c r="B2" s="348"/>
      <c r="C2" s="348"/>
      <c r="D2" s="348"/>
    </row>
    <row r="3" spans="1:4" ht="15.75">
      <c r="A3" s="348" t="s">
        <v>71</v>
      </c>
      <c r="B3" s="348"/>
      <c r="C3" s="348"/>
      <c r="D3" s="348"/>
    </row>
    <row r="4" spans="1:4" ht="15.75">
      <c r="A4" s="349" t="s">
        <v>402</v>
      </c>
      <c r="B4" s="349"/>
      <c r="C4" s="349"/>
      <c r="D4" s="349"/>
    </row>
    <row r="5" spans="1:4" ht="11.25" customHeight="1">
      <c r="A5" s="30"/>
      <c r="B5" s="30"/>
      <c r="C5" s="30"/>
      <c r="D5" s="30"/>
    </row>
    <row r="6" spans="1:4" ht="15" customHeight="1">
      <c r="A6" s="350" t="s">
        <v>35</v>
      </c>
      <c r="B6" s="350"/>
      <c r="C6" s="350"/>
      <c r="D6" s="350"/>
    </row>
    <row r="7" spans="1:4" ht="15.75" customHeight="1">
      <c r="A7" s="350" t="s">
        <v>36</v>
      </c>
      <c r="B7" s="350"/>
      <c r="C7" s="350"/>
      <c r="D7" s="350"/>
    </row>
    <row r="8" spans="1:4" ht="15.75" customHeight="1">
      <c r="A8" s="358" t="s">
        <v>37</v>
      </c>
      <c r="B8" s="358"/>
      <c r="C8" s="358"/>
      <c r="D8" s="358"/>
    </row>
    <row r="9" spans="1:4" ht="18.75">
      <c r="A9" s="350" t="s">
        <v>228</v>
      </c>
      <c r="B9" s="350"/>
      <c r="C9" s="350"/>
      <c r="D9" s="350"/>
    </row>
    <row r="10" spans="1:4" ht="16.5" thickBot="1">
      <c r="A10" s="31"/>
      <c r="B10" s="31"/>
      <c r="C10" s="31"/>
      <c r="D10" s="32" t="s">
        <v>38</v>
      </c>
    </row>
    <row r="11" spans="1:4" ht="15.75">
      <c r="A11" s="359"/>
      <c r="B11" s="362" t="s">
        <v>39</v>
      </c>
      <c r="C11" s="362"/>
      <c r="D11" s="362" t="s">
        <v>279</v>
      </c>
    </row>
    <row r="12" spans="1:4" ht="12.75">
      <c r="A12" s="360"/>
      <c r="B12" s="346" t="s">
        <v>40</v>
      </c>
      <c r="C12" s="346" t="s">
        <v>41</v>
      </c>
      <c r="D12" s="363"/>
    </row>
    <row r="13" spans="1:4" ht="12.75">
      <c r="A13" s="360"/>
      <c r="B13" s="346"/>
      <c r="C13" s="346"/>
      <c r="D13" s="363"/>
    </row>
    <row r="14" spans="1:4" ht="6" customHeight="1">
      <c r="A14" s="361"/>
      <c r="B14" s="346"/>
      <c r="C14" s="346"/>
      <c r="D14" s="364"/>
    </row>
    <row r="15" spans="1:4" ht="15.75" customHeight="1" thickBot="1">
      <c r="A15" s="33">
        <v>1</v>
      </c>
      <c r="B15" s="34">
        <v>2</v>
      </c>
      <c r="C15" s="34">
        <v>3</v>
      </c>
      <c r="D15" s="34">
        <v>4</v>
      </c>
    </row>
    <row r="16" spans="1:4" ht="18.75">
      <c r="A16" s="35" t="s">
        <v>42</v>
      </c>
      <c r="B16" s="36">
        <v>1</v>
      </c>
      <c r="C16" s="36">
        <v>0</v>
      </c>
      <c r="D16" s="37">
        <f>D17+D18+D19+D20+D21</f>
        <v>13434031.02</v>
      </c>
    </row>
    <row r="17" spans="1:4" ht="35.25" customHeight="1">
      <c r="A17" s="38" t="s">
        <v>43</v>
      </c>
      <c r="B17" s="217">
        <v>1</v>
      </c>
      <c r="C17" s="217">
        <v>2</v>
      </c>
      <c r="D17" s="44">
        <v>1001723</v>
      </c>
    </row>
    <row r="18" spans="1:4" ht="51" customHeight="1">
      <c r="A18" s="38" t="s">
        <v>44</v>
      </c>
      <c r="B18" s="217">
        <v>1</v>
      </c>
      <c r="C18" s="217">
        <v>3</v>
      </c>
      <c r="D18" s="44">
        <v>268925</v>
      </c>
    </row>
    <row r="19" spans="1:4" ht="51.75" customHeight="1">
      <c r="A19" s="38" t="s">
        <v>45</v>
      </c>
      <c r="B19" s="217">
        <v>1</v>
      </c>
      <c r="C19" s="217">
        <v>4</v>
      </c>
      <c r="D19" s="44">
        <v>10272352</v>
      </c>
    </row>
    <row r="20" spans="1:4" ht="19.5" customHeight="1">
      <c r="A20" s="38" t="s">
        <v>46</v>
      </c>
      <c r="B20" s="39">
        <v>1</v>
      </c>
      <c r="C20" s="39">
        <v>11</v>
      </c>
      <c r="D20" s="40">
        <v>211590</v>
      </c>
    </row>
    <row r="21" spans="1:4" ht="15.75">
      <c r="A21" s="38" t="s">
        <v>47</v>
      </c>
      <c r="B21" s="39">
        <v>1</v>
      </c>
      <c r="C21" s="39">
        <v>13</v>
      </c>
      <c r="D21" s="40">
        <v>1679441.02</v>
      </c>
    </row>
    <row r="22" spans="1:4" ht="21" customHeight="1">
      <c r="A22" s="41" t="s">
        <v>48</v>
      </c>
      <c r="B22" s="42">
        <v>3</v>
      </c>
      <c r="C22" s="42">
        <v>0</v>
      </c>
      <c r="D22" s="43">
        <f>D23</f>
        <v>979992.4</v>
      </c>
    </row>
    <row r="23" spans="1:4" ht="33.75" customHeight="1">
      <c r="A23" s="123" t="s">
        <v>49</v>
      </c>
      <c r="B23" s="217">
        <v>3</v>
      </c>
      <c r="C23" s="217">
        <v>9</v>
      </c>
      <c r="D23" s="44">
        <v>979992.4</v>
      </c>
    </row>
    <row r="24" spans="1:4" ht="18.75">
      <c r="A24" s="41" t="s">
        <v>50</v>
      </c>
      <c r="B24" s="42">
        <v>4</v>
      </c>
      <c r="C24" s="42">
        <v>0</v>
      </c>
      <c r="D24" s="43">
        <f>D26+D28+D27+D25</f>
        <v>18283435.39</v>
      </c>
    </row>
    <row r="25" spans="1:4" ht="18.75">
      <c r="A25" s="41" t="s">
        <v>384</v>
      </c>
      <c r="B25" s="39">
        <v>4</v>
      </c>
      <c r="C25" s="39">
        <v>1</v>
      </c>
      <c r="D25" s="43">
        <v>145380</v>
      </c>
    </row>
    <row r="26" spans="1:4" ht="20.25" customHeight="1">
      <c r="A26" s="38" t="s">
        <v>51</v>
      </c>
      <c r="B26" s="39">
        <v>4</v>
      </c>
      <c r="C26" s="39">
        <v>8</v>
      </c>
      <c r="D26" s="40">
        <v>972260.27</v>
      </c>
    </row>
    <row r="27" spans="1:4" ht="15.75">
      <c r="A27" s="38" t="s">
        <v>52</v>
      </c>
      <c r="B27" s="39">
        <v>4</v>
      </c>
      <c r="C27" s="39">
        <v>9</v>
      </c>
      <c r="D27" s="40">
        <v>13024795.12</v>
      </c>
    </row>
    <row r="28" spans="1:4" ht="18.75" customHeight="1">
      <c r="A28" s="38" t="s">
        <v>53</v>
      </c>
      <c r="B28" s="39">
        <v>4</v>
      </c>
      <c r="C28" s="39">
        <v>12</v>
      </c>
      <c r="D28" s="40">
        <v>4141000</v>
      </c>
    </row>
    <row r="29" spans="1:4" ht="18.75">
      <c r="A29" s="41" t="s">
        <v>54</v>
      </c>
      <c r="B29" s="42">
        <v>5</v>
      </c>
      <c r="C29" s="42">
        <v>0</v>
      </c>
      <c r="D29" s="43">
        <f>D30+D31+D32+D33</f>
        <v>100727245.92000002</v>
      </c>
    </row>
    <row r="30" spans="1:4" ht="15.75">
      <c r="A30" s="38" t="s">
        <v>55</v>
      </c>
      <c r="B30" s="39">
        <v>5</v>
      </c>
      <c r="C30" s="39">
        <v>1</v>
      </c>
      <c r="D30" s="40">
        <v>76949928.09</v>
      </c>
    </row>
    <row r="31" spans="1:4" ht="15.75">
      <c r="A31" s="38" t="s">
        <v>56</v>
      </c>
      <c r="B31" s="39">
        <v>5</v>
      </c>
      <c r="C31" s="39">
        <v>2</v>
      </c>
      <c r="D31" s="40">
        <v>11144045.15</v>
      </c>
    </row>
    <row r="32" spans="1:4" ht="15.75">
      <c r="A32" s="38" t="s">
        <v>57</v>
      </c>
      <c r="B32" s="39">
        <v>5</v>
      </c>
      <c r="C32" s="39">
        <v>3</v>
      </c>
      <c r="D32" s="40">
        <v>8536272.68</v>
      </c>
    </row>
    <row r="33" spans="1:4" ht="15.75">
      <c r="A33" s="38" t="s">
        <v>58</v>
      </c>
      <c r="B33" s="39">
        <v>5</v>
      </c>
      <c r="C33" s="39">
        <v>5</v>
      </c>
      <c r="D33" s="40">
        <v>4097000</v>
      </c>
    </row>
    <row r="34" spans="1:4" ht="18.75">
      <c r="A34" s="41" t="s">
        <v>59</v>
      </c>
      <c r="B34" s="42">
        <v>7</v>
      </c>
      <c r="C34" s="42">
        <v>0</v>
      </c>
      <c r="D34" s="43">
        <f>D35</f>
        <v>4589535</v>
      </c>
    </row>
    <row r="35" spans="1:4" ht="15.75">
      <c r="A35" s="38" t="s">
        <v>60</v>
      </c>
      <c r="B35" s="39">
        <v>7</v>
      </c>
      <c r="C35" s="39">
        <v>7</v>
      </c>
      <c r="D35" s="40">
        <v>4589535</v>
      </c>
    </row>
    <row r="36" spans="1:4" ht="18.75">
      <c r="A36" s="41" t="s">
        <v>61</v>
      </c>
      <c r="B36" s="42">
        <v>8</v>
      </c>
      <c r="C36" s="42">
        <v>0</v>
      </c>
      <c r="D36" s="43">
        <f>D37+D38</f>
        <v>6788300</v>
      </c>
    </row>
    <row r="37" spans="1:4" ht="18" customHeight="1">
      <c r="A37" s="38" t="s">
        <v>62</v>
      </c>
      <c r="B37" s="39">
        <v>8</v>
      </c>
      <c r="C37" s="39">
        <v>1</v>
      </c>
      <c r="D37" s="40">
        <v>6501000</v>
      </c>
    </row>
    <row r="38" spans="1:4" ht="18" customHeight="1">
      <c r="A38" s="220" t="s">
        <v>220</v>
      </c>
      <c r="B38" s="39">
        <v>8</v>
      </c>
      <c r="C38" s="39">
        <v>4</v>
      </c>
      <c r="D38" s="40">
        <v>287300</v>
      </c>
    </row>
    <row r="39" spans="1:4" ht="18.75">
      <c r="A39" s="41" t="s">
        <v>63</v>
      </c>
      <c r="B39" s="42">
        <v>10</v>
      </c>
      <c r="C39" s="42">
        <v>0</v>
      </c>
      <c r="D39" s="43">
        <f>D40+D41</f>
        <v>5113787.72</v>
      </c>
    </row>
    <row r="40" spans="1:4" ht="16.5" customHeight="1">
      <c r="A40" s="38" t="s">
        <v>64</v>
      </c>
      <c r="B40" s="39">
        <v>10</v>
      </c>
      <c r="C40" s="39">
        <v>1</v>
      </c>
      <c r="D40" s="40">
        <v>100000</v>
      </c>
    </row>
    <row r="41" spans="1:4" ht="18.75" customHeight="1">
      <c r="A41" s="38" t="s">
        <v>65</v>
      </c>
      <c r="B41" s="39">
        <v>10</v>
      </c>
      <c r="C41" s="39">
        <v>3</v>
      </c>
      <c r="D41" s="40">
        <v>5013787.72</v>
      </c>
    </row>
    <row r="42" spans="1:4" ht="18.75">
      <c r="A42" s="45" t="s">
        <v>66</v>
      </c>
      <c r="B42" s="42">
        <v>11</v>
      </c>
      <c r="C42" s="42"/>
      <c r="D42" s="43">
        <f>D43</f>
        <v>540000</v>
      </c>
    </row>
    <row r="43" spans="1:4" ht="15.75">
      <c r="A43" s="46" t="s">
        <v>67</v>
      </c>
      <c r="B43" s="39">
        <v>11</v>
      </c>
      <c r="C43" s="39">
        <v>2</v>
      </c>
      <c r="D43" s="40">
        <v>540000</v>
      </c>
    </row>
    <row r="44" spans="1:4" ht="22.5" customHeight="1">
      <c r="A44" s="140" t="s">
        <v>198</v>
      </c>
      <c r="B44" s="42">
        <v>13</v>
      </c>
      <c r="C44" s="124"/>
      <c r="D44" s="213">
        <f>D45</f>
        <v>162739.73</v>
      </c>
    </row>
    <row r="45" spans="1:4" ht="19.5" customHeight="1">
      <c r="A45" s="93" t="s">
        <v>199</v>
      </c>
      <c r="B45" s="39">
        <v>13</v>
      </c>
      <c r="C45" s="39">
        <v>1</v>
      </c>
      <c r="D45" s="212">
        <v>162739.73</v>
      </c>
    </row>
    <row r="46" spans="1:4" ht="18.75">
      <c r="A46" s="351" t="s">
        <v>68</v>
      </c>
      <c r="B46" s="352"/>
      <c r="C46" s="353"/>
      <c r="D46" s="47">
        <f>D16+D22+D24+D29+D34+D36+D39+D42+D44</f>
        <v>150619067.18</v>
      </c>
    </row>
    <row r="47" spans="1:4" ht="24" customHeight="1" thickBot="1">
      <c r="A47" s="354" t="s">
        <v>69</v>
      </c>
      <c r="B47" s="355"/>
      <c r="C47" s="356"/>
      <c r="D47" s="48">
        <f>'Приложение 1'!C72-'Приложение 2'!D132</f>
        <v>-9801386.53000006</v>
      </c>
    </row>
    <row r="48" spans="1:4" ht="12.75">
      <c r="A48" s="49"/>
      <c r="B48" s="49"/>
      <c r="C48" s="49"/>
      <c r="D48" s="49"/>
    </row>
    <row r="49" spans="1:4" ht="12.75">
      <c r="A49" s="357"/>
      <c r="B49" s="357"/>
      <c r="C49" s="357"/>
      <c r="D49" s="357"/>
    </row>
    <row r="50" spans="1:4" ht="12.75">
      <c r="A50" s="50"/>
      <c r="B50" s="50"/>
      <c r="C50" s="50"/>
      <c r="D50" s="50"/>
    </row>
    <row r="51" spans="1:4" ht="12.75">
      <c r="A51" s="50"/>
      <c r="B51" s="50"/>
      <c r="C51" s="50"/>
      <c r="D51" s="50"/>
    </row>
    <row r="52" spans="1:4" ht="12.75">
      <c r="A52" s="50"/>
      <c r="B52" s="50"/>
      <c r="C52" s="50"/>
      <c r="D52" s="50"/>
    </row>
    <row r="53" spans="1:4" ht="12.75">
      <c r="A53" s="50"/>
      <c r="B53" s="50"/>
      <c r="C53" s="50"/>
      <c r="D53" s="50"/>
    </row>
    <row r="54" spans="1:4" ht="12.75">
      <c r="A54" s="50"/>
      <c r="B54" s="50"/>
      <c r="C54" s="50"/>
      <c r="D54" s="50"/>
    </row>
    <row r="55" spans="1:4" ht="12.75">
      <c r="A55" s="50"/>
      <c r="B55" s="50"/>
      <c r="C55" s="50"/>
      <c r="D55" s="50"/>
    </row>
    <row r="56" spans="1:4" ht="12.75">
      <c r="A56" s="50"/>
      <c r="B56" s="50"/>
      <c r="C56" s="50"/>
      <c r="D56" s="50"/>
    </row>
    <row r="57" spans="1:4" ht="12.75">
      <c r="A57" s="50"/>
      <c r="B57" s="50"/>
      <c r="C57" s="50"/>
      <c r="D57" s="50"/>
    </row>
    <row r="58" spans="1:4" ht="12.75">
      <c r="A58" s="50"/>
      <c r="B58" s="50"/>
      <c r="C58" s="50"/>
      <c r="D58" s="50"/>
    </row>
    <row r="59" spans="1:4" ht="12.75">
      <c r="A59" s="50"/>
      <c r="B59" s="50"/>
      <c r="C59" s="50"/>
      <c r="D59" s="50"/>
    </row>
    <row r="60" spans="1:4" ht="12.75">
      <c r="A60" s="50"/>
      <c r="B60" s="50"/>
      <c r="C60" s="50"/>
      <c r="D60" s="50"/>
    </row>
  </sheetData>
  <sheetProtection/>
  <mergeCells count="16">
    <mergeCell ref="A46:C46"/>
    <mergeCell ref="A47:C47"/>
    <mergeCell ref="A49:D49"/>
    <mergeCell ref="A3:D3"/>
    <mergeCell ref="A7:D7"/>
    <mergeCell ref="A8:D8"/>
    <mergeCell ref="A9:D9"/>
    <mergeCell ref="A11:A14"/>
    <mergeCell ref="B11:C11"/>
    <mergeCell ref="D11:D14"/>
    <mergeCell ref="B12:B14"/>
    <mergeCell ref="C12:C14"/>
    <mergeCell ref="A1:D1"/>
    <mergeCell ref="A2:D2"/>
    <mergeCell ref="A4:D4"/>
    <mergeCell ref="A6:D6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view="pageBreakPreview" zoomScale="87" zoomScaleSheetLayoutView="87" zoomScalePageLayoutView="0" workbookViewId="0" topLeftCell="A1">
      <selection activeCell="D12" sqref="D12"/>
    </sheetView>
  </sheetViews>
  <sheetFormatPr defaultColWidth="9.00390625" defaultRowHeight="12.75"/>
  <cols>
    <col min="1" max="1" width="28.375" style="0" customWidth="1"/>
    <col min="2" max="2" width="43.125" style="0" customWidth="1"/>
    <col min="3" max="3" width="18.125" style="0" customWidth="1"/>
  </cols>
  <sheetData>
    <row r="1" spans="1:3" ht="15.75">
      <c r="A1" s="29"/>
      <c r="B1" s="324" t="s">
        <v>362</v>
      </c>
      <c r="C1" s="324"/>
    </row>
    <row r="2" spans="1:3" ht="15.75">
      <c r="A2" s="324" t="s">
        <v>93</v>
      </c>
      <c r="B2" s="324"/>
      <c r="C2" s="324"/>
    </row>
    <row r="3" spans="1:3" ht="15.75">
      <c r="A3" s="324" t="s">
        <v>92</v>
      </c>
      <c r="B3" s="324"/>
      <c r="C3" s="324"/>
    </row>
    <row r="4" spans="1:3" ht="15.75">
      <c r="A4" s="29"/>
      <c r="B4" s="324" t="s">
        <v>403</v>
      </c>
      <c r="C4" s="324"/>
    </row>
    <row r="5" spans="1:3" ht="15.75">
      <c r="A5" s="52"/>
      <c r="B5" s="52"/>
      <c r="C5" s="52"/>
    </row>
    <row r="6" spans="1:3" ht="18.75">
      <c r="A6" s="365" t="s">
        <v>72</v>
      </c>
      <c r="B6" s="365"/>
      <c r="C6" s="365"/>
    </row>
    <row r="7" spans="1:3" ht="18.75">
      <c r="A7" s="365" t="s">
        <v>73</v>
      </c>
      <c r="B7" s="365"/>
      <c r="C7" s="365"/>
    </row>
    <row r="8" spans="1:3" ht="18.75">
      <c r="A8" s="365" t="s">
        <v>257</v>
      </c>
      <c r="B8" s="365"/>
      <c r="C8" s="365"/>
    </row>
    <row r="9" spans="1:2" ht="15.75">
      <c r="A9" s="53"/>
      <c r="B9" s="53"/>
    </row>
    <row r="10" spans="1:3" ht="15.75">
      <c r="A10" s="115" t="s">
        <v>39</v>
      </c>
      <c r="B10" s="115" t="s">
        <v>74</v>
      </c>
      <c r="C10" s="19" t="s">
        <v>38</v>
      </c>
    </row>
    <row r="11" spans="1:3" ht="47.25">
      <c r="A11" s="122" t="s">
        <v>117</v>
      </c>
      <c r="B11" s="118" t="s">
        <v>118</v>
      </c>
      <c r="C11" s="117">
        <v>-5500000</v>
      </c>
    </row>
    <row r="12" spans="1:3" ht="63">
      <c r="A12" s="55" t="s">
        <v>314</v>
      </c>
      <c r="B12" s="119" t="s">
        <v>213</v>
      </c>
      <c r="C12" s="116">
        <v>5500000</v>
      </c>
    </row>
    <row r="13" spans="1:3" ht="33.75" customHeight="1">
      <c r="A13" s="54" t="s">
        <v>75</v>
      </c>
      <c r="B13" s="283" t="s">
        <v>76</v>
      </c>
      <c r="C13" s="120">
        <f>C18-(-C14)</f>
        <v>15301386.530000001</v>
      </c>
    </row>
    <row r="14" spans="1:3" ht="31.5">
      <c r="A14" s="55" t="s">
        <v>77</v>
      </c>
      <c r="B14" s="56" t="s">
        <v>78</v>
      </c>
      <c r="C14" s="121">
        <f>C15</f>
        <v>-140817680.65</v>
      </c>
    </row>
    <row r="15" spans="1:3" ht="35.25" customHeight="1">
      <c r="A15" s="55" t="s">
        <v>79</v>
      </c>
      <c r="B15" s="9" t="s">
        <v>80</v>
      </c>
      <c r="C15" s="121">
        <f>C16</f>
        <v>-140817680.65</v>
      </c>
    </row>
    <row r="16" spans="1:3" ht="36" customHeight="1">
      <c r="A16" s="55" t="s">
        <v>81</v>
      </c>
      <c r="B16" s="9" t="s">
        <v>82</v>
      </c>
      <c r="C16" s="121">
        <f>C17</f>
        <v>-140817680.65</v>
      </c>
    </row>
    <row r="17" spans="1:3" ht="38.25" customHeight="1">
      <c r="A17" s="55" t="s">
        <v>315</v>
      </c>
      <c r="B17" s="9" t="s">
        <v>83</v>
      </c>
      <c r="C17" s="121">
        <v>-140817680.65</v>
      </c>
    </row>
    <row r="18" spans="1:3" ht="31.5">
      <c r="A18" s="55" t="s">
        <v>84</v>
      </c>
      <c r="B18" s="56" t="s">
        <v>85</v>
      </c>
      <c r="C18" s="121">
        <f>C20</f>
        <v>156119067.18</v>
      </c>
    </row>
    <row r="19" spans="1:3" ht="39" customHeight="1">
      <c r="A19" s="55" t="s">
        <v>86</v>
      </c>
      <c r="B19" s="9" t="s">
        <v>87</v>
      </c>
      <c r="C19" s="121">
        <f>C20</f>
        <v>156119067.18</v>
      </c>
    </row>
    <row r="20" spans="1:3" ht="38.25" customHeight="1">
      <c r="A20" s="55" t="s">
        <v>88</v>
      </c>
      <c r="B20" s="9" t="s">
        <v>89</v>
      </c>
      <c r="C20" s="121">
        <f>C21</f>
        <v>156119067.18</v>
      </c>
    </row>
    <row r="21" spans="1:3" ht="39" customHeight="1">
      <c r="A21" s="55" t="s">
        <v>316</v>
      </c>
      <c r="B21" s="9" t="s">
        <v>90</v>
      </c>
      <c r="C21" s="121">
        <v>156119067.18</v>
      </c>
    </row>
    <row r="22" spans="1:3" ht="31.5">
      <c r="A22" s="55"/>
      <c r="B22" s="56" t="s">
        <v>91</v>
      </c>
      <c r="C22" s="120">
        <f>C13+C11</f>
        <v>9801386.530000001</v>
      </c>
    </row>
  </sheetData>
  <sheetProtection/>
  <mergeCells count="7">
    <mergeCell ref="B1:C1"/>
    <mergeCell ref="A6:C6"/>
    <mergeCell ref="A7:C7"/>
    <mergeCell ref="A8:C8"/>
    <mergeCell ref="A3:C3"/>
    <mergeCell ref="B4:C4"/>
    <mergeCell ref="A2:C2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Пудычева</dc:creator>
  <cp:keywords/>
  <dc:description/>
  <cp:lastModifiedBy>Владимир</cp:lastModifiedBy>
  <cp:lastPrinted>2015-11-05T11:30:08Z</cp:lastPrinted>
  <dcterms:created xsi:type="dcterms:W3CDTF">2005-10-26T11:58:18Z</dcterms:created>
  <dcterms:modified xsi:type="dcterms:W3CDTF">2015-11-19T16:13:38Z</dcterms:modified>
  <cp:category/>
  <cp:version/>
  <cp:contentType/>
  <cp:contentStatus/>
</cp:coreProperties>
</file>