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4"/>
  </bookViews>
  <sheets>
    <sheet name="Приложение1" sheetId="1" r:id="rId1"/>
    <sheet name="Приложение2" sheetId="2" r:id="rId2"/>
    <sheet name="Приложение 3" sheetId="3" r:id="rId3"/>
    <sheet name="Приложение 4" sheetId="4" r:id="rId4"/>
    <sheet name="Прилож5" sheetId="5" r:id="rId5"/>
  </sheets>
  <definedNames>
    <definedName name="_xlnm.Print_Titles" localSheetId="0">'Приложение1'!$10:$10</definedName>
    <definedName name="_xlnm.Print_Area" localSheetId="2">'Приложение 3'!$A$1:$H$85</definedName>
  </definedNames>
  <calcPr fullCalcOnLoad="1"/>
</workbook>
</file>

<file path=xl/sharedStrings.xml><?xml version="1.0" encoding="utf-8"?>
<sst xmlns="http://schemas.openxmlformats.org/spreadsheetml/2006/main" count="615" uniqueCount="478">
  <si>
    <t>21.1.00.00000</t>
  </si>
  <si>
    <t>Расходы на профессиональное  развитие муниципальной службы</t>
  </si>
  <si>
    <t>Расходы, связанные с деятельностью органов местного самоуправления</t>
  </si>
  <si>
    <t>21.1.01.15150</t>
  </si>
  <si>
    <t>Повышение професссиональной компетентности муниципальных служащих, создание условий для их результативной профессиональной служебной деятельности и должностного роста</t>
  </si>
  <si>
    <t>21.1.01.15160</t>
  </si>
  <si>
    <t>Расходы на профессиональное  развитие муниципальной службы в рамках МП "Развитие муниципальной службы в городском поселении Гаврилов-Ям"(Закупка товаров, работ и услуг для государственных (муниципальных) нужд)</t>
  </si>
  <si>
    <t>Расходы, связанные с деятельностью органов местного самоуправления в рамках МП "Развитие муниципальной службы в городском поселении Гаврилов-Ям"(Закупка товаров, работ и услуг для государственных (муниципальных) нужд)</t>
  </si>
  <si>
    <t>Резервный фонд администрации городского поселения (Закупка товаров, работ и услуг для государственных (муниципальных) нужд)</t>
  </si>
  <si>
    <t>Прочие  общегосударственные расходы (Иные бюджетные ассигнования)</t>
  </si>
  <si>
    <t>Непрограммные расходы по уличному освещению</t>
  </si>
  <si>
    <t>Непрограммные расходы по уличному освещению (иные бюджетные ассигнования)</t>
  </si>
  <si>
    <t>50.0.00.15360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</si>
  <si>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</si>
  <si>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874 01 03 01 00 13 0000 810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</si>
  <si>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</si>
  <si>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</si>
  <si>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874 2 02 29999 13 2005 151</t>
  </si>
  <si>
    <t>Субсидия на  реализацию подпрограммы "Государственная поддержка граждан, проживающих на территории Ярославской области, в сфере ипотечного жилищного кредитования"</t>
  </si>
  <si>
    <t>05.2.01.71230</t>
  </si>
  <si>
    <t>Мероприятия по капитальному ремонту многоквартирных домов в части жилых и нежилых помещений , находящихся в муниципальной собственности в рамках МП "Развитие объектов инфраструктуры городского поселения Гаврилов-Ям "(Иные бюджетные ассигнования)</t>
  </si>
  <si>
    <t>Субсидии бюджетам на реализацию федеральных программ</t>
  </si>
  <si>
    <t>Субсидии бюджетам городских поселений на реализацию федеральных целевых программ</t>
  </si>
  <si>
    <t>000 2 02 20051 00 0000 151</t>
  </si>
  <si>
    <t>874 2 02 20051 13 0000 151</t>
  </si>
  <si>
    <t>05.1.01.R0200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</si>
  <si>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бюджетов</t>
  </si>
  <si>
    <t xml:space="preserve">000 2 02 20299 00 0000 151 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</si>
  <si>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</si>
  <si>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</si>
  <si>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Корпорации- Фонда содействия реформированию ЖКХ</t>
  </si>
  <si>
    <t>05.3.01.09502</t>
  </si>
  <si>
    <t>Расходы на обеспечение мероприятий по переселению граждан из аварийного жилищного фонда за счет средств, поступивших от госкорпарации-  Фонда содействия реформированию ЖКХ в рамках МАП "По переселению граждан из аварийного жилищного фонда городского поселения Гаврилов-Ям"(Капитальные вложения в объекты недвижимого имущества государственной (муниципальной) собственности)</t>
  </si>
  <si>
    <t xml:space="preserve">874 2 02 20299 13 0000 151 </t>
  </si>
  <si>
    <t>Межбюджетные трансферты на выполнение мероприятий по обеспечению бесперебойного предоставления коммунальных услуг потребителям Ярославской области</t>
  </si>
  <si>
    <t>874 2 02 49999 13 4005 151</t>
  </si>
  <si>
    <t>Прочие межбюджетные трансферты, передаваемые бюджетам городских поселений</t>
  </si>
  <si>
    <t>874 2 02 49999 00 0000 151</t>
  </si>
  <si>
    <t>14.7.00.00000</t>
  </si>
  <si>
    <t>14.7.07.00000</t>
  </si>
  <si>
    <t>14.7.07.75590</t>
  </si>
  <si>
    <t>Мероприятия по обеспечению бесперебойного предоставления коммунальных услуг потребителями</t>
  </si>
  <si>
    <t>Бесперебойное предоставление коммунальных услуг потребителям</t>
  </si>
  <si>
    <t>Расходы на мероприятия по обеспечению бесперебойного предоставления коммунальных услуг потребителям</t>
  </si>
  <si>
    <t>от 25.05.2017  №  133</t>
  </si>
  <si>
    <t xml:space="preserve">                                                                                                                                   от 25.05.2017  №  133</t>
  </si>
  <si>
    <t xml:space="preserve">                                                                                                       от 25.05.2017  №  133</t>
  </si>
  <si>
    <t xml:space="preserve">                         от 25.05.2017  №  133</t>
  </si>
  <si>
    <t>Наименование источника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</si>
  <si>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</si>
  <si>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</si>
  <si>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</si>
  <si>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</si>
  <si>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182 1 06 06000 00 0000 110</t>
  </si>
  <si>
    <t>000 1 11 00000 00 0000 000</t>
  </si>
  <si>
    <t>000 1 14 00000 00 0000 000</t>
  </si>
  <si>
    <t>000 1 11 05000 00 0000 120</t>
  </si>
  <si>
    <t xml:space="preserve">ИТОГО  НАЛОГОВЫХ И НЕНАЛОГОВЫХ ДОХОДОВ </t>
  </si>
  <si>
    <t>ИТОГО ДОХОДОВ</t>
  </si>
  <si>
    <t>Код бюджетной классификации</t>
  </si>
  <si>
    <t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казенных):</t>
  </si>
  <si>
    <t xml:space="preserve"> бюджета городского поселения Гаврилов-Ям в соответствии с классификацией доходов </t>
  </si>
  <si>
    <t>182 1 01 02000 01 0000 110</t>
  </si>
  <si>
    <t>Налог на доходы физических лиц:</t>
  </si>
  <si>
    <t>Земельный налог :</t>
  </si>
  <si>
    <t>Безвозмездные поступления от других бюджетов бюджетной системы Российской Федерации:</t>
  </si>
  <si>
    <t xml:space="preserve">000 2 02 00000 00 0000 000 </t>
  </si>
  <si>
    <t>Прогнозируемые  доходы</t>
  </si>
  <si>
    <t>000 2 02 01000 00 0000 151</t>
  </si>
  <si>
    <t>Дотации бюджетам на выравнивание бюджетной обеспеченности</t>
  </si>
  <si>
    <t>руб.</t>
  </si>
  <si>
    <t>182 1 01 02010 01 0000 110</t>
  </si>
  <si>
    <t>182 1 01 02020 01 0000 110</t>
  </si>
  <si>
    <t>к Решению Муниципального Совета</t>
  </si>
  <si>
    <t>городского поселения Гаврилов-Ям</t>
  </si>
  <si>
    <t>Расходы</t>
  </si>
  <si>
    <t xml:space="preserve">бюджета городского поселения Гаврилов-Ям </t>
  </si>
  <si>
    <t>по разделам и подразделам классификации расходов</t>
  </si>
  <si>
    <t>рублей</t>
  </si>
  <si>
    <t>Код</t>
  </si>
  <si>
    <t>раздела</t>
  </si>
  <si>
    <t>подраздела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</si>
  <si>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</si>
  <si>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</si>
  <si>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</si>
  <si>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</si>
  <si>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Резервные фонды </t>
  </si>
  <si>
    <t>Другие  общегосударственные  вопросы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</si>
  <si>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</si>
  <si>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</si>
  <si>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</si>
  <si>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</si>
  <si>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</si>
  <si>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</si>
  <si>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 xml:space="preserve">Жилищное хозяйство </t>
  </si>
  <si>
    <t>Коммунальное хозяйство</t>
  </si>
  <si>
    <t xml:space="preserve">Благоустройство </t>
  </si>
  <si>
    <t xml:space="preserve">Другие вопросы в области жилищно-коммунального хозяйства </t>
  </si>
  <si>
    <t>Образование</t>
  </si>
  <si>
    <t xml:space="preserve">Культура и кинематография </t>
  </si>
  <si>
    <t xml:space="preserve">Культура </t>
  </si>
  <si>
    <t>Социальная политика</t>
  </si>
  <si>
    <t xml:space="preserve">Пенсионное обеспечение </t>
  </si>
  <si>
    <t>Социальное обеспечение населения</t>
  </si>
  <si>
    <t>Физическая культура и спорт</t>
  </si>
  <si>
    <t>Массовый спорт</t>
  </si>
  <si>
    <t>ИТОГО РАСХОДОВ:</t>
  </si>
  <si>
    <t>дефицит/профицит:</t>
  </si>
  <si>
    <t xml:space="preserve">                                                                                                         к Решению Муниципального Совета</t>
  </si>
  <si>
    <t xml:space="preserve">                                                                                                         городского поселения Гаврилов-Ям</t>
  </si>
  <si>
    <t>Источники</t>
  </si>
  <si>
    <t xml:space="preserve">внутреннего финансирования </t>
  </si>
  <si>
    <t>Наименование</t>
  </si>
  <si>
    <t>874 01 05 00 00 00 0000 000</t>
  </si>
  <si>
    <t>Изменение остатаков средств на счетах по учету средств бюджета</t>
  </si>
  <si>
    <t>874 01 05 00 00 00 0000 500</t>
  </si>
  <si>
    <t>Увеличение остатков средств бюджетов</t>
  </si>
  <si>
    <t>874 01 05 02 00 00 0000 500</t>
  </si>
  <si>
    <t>Увеличение прочих остатков средств бюджетов</t>
  </si>
  <si>
    <t>874 01 05 02 00 00 0000 510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</si>
  <si>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</si>
  <si>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</si>
  <si>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874 01 05 00 00 00 0000 600</t>
  </si>
  <si>
    <t>Уменьшение остатков средств бюджетов</t>
  </si>
  <si>
    <t>874 01 05 02 00 00 0000 600</t>
  </si>
  <si>
    <t>Уменьшение прочих остатков средст бюджетов</t>
  </si>
  <si>
    <t>874 01 05 02 00 00 0000 610</t>
  </si>
  <si>
    <t>Уменьшение прочих остатков денежных средств бюджетов</t>
  </si>
  <si>
    <t>Уменьшение прочих остатков денежных средств  бюджетов поселений</t>
  </si>
  <si>
    <t>ИТОГО источников внутреннего финансирования дефицита бюджета</t>
  </si>
  <si>
    <t xml:space="preserve">                                                                   городского поселения Гаврилов-Ям</t>
  </si>
  <si>
    <t xml:space="preserve">                                                                   к  Решению Муниципального Совета</t>
  </si>
  <si>
    <t>код</t>
  </si>
  <si>
    <t>Всего, руб.</t>
  </si>
  <si>
    <t>из них средства других бюджетов</t>
  </si>
  <si>
    <t>главного распорядителя средств</t>
  </si>
  <si>
    <t>целевой статьи</t>
  </si>
  <si>
    <t>вида расходов</t>
  </si>
  <si>
    <t xml:space="preserve">                                                                                                      к Решению Муниципального Совета</t>
  </si>
  <si>
    <t xml:space="preserve">                                                                                                                                    городского поселения Гаврилов-Ям</t>
  </si>
  <si>
    <t>000 01 03 00 00 00 0000 000</t>
  </si>
  <si>
    <t>Бюджетные кредиты  от других бюджетов бюджетной системы Российской Федерации</t>
  </si>
  <si>
    <t>Непрограммные расходы бюджета</t>
  </si>
  <si>
    <t xml:space="preserve">Расходы, связанные с деятельностью представительного муниципального образования в рамках непрограммных расходов </t>
  </si>
  <si>
    <t>Резервный фонд администрации городского поселения в рамках непрограммных расходов бюджета</t>
  </si>
  <si>
    <t>Муниципальная программа "Защита населения и территории городского поселения Гаврилов-Ям от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</si>
  <si>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граждан на водных объектах</t>
  </si>
  <si>
    <t>Мероприятия, направленные на возмещение затрат на оказание транспортных услуг населению в городском поселении Гаврилов-Ям</t>
  </si>
  <si>
    <t>Муниципальная программа "Развитие дорожного хозяйства и  транспорта городского поселения Гаврилов-Ям"</t>
  </si>
  <si>
    <t>Муниципальная программа "Развитие физической культуры и спорта в городском поселении Гаврилов-Ям"</t>
  </si>
  <si>
    <t xml:space="preserve">Мероприятия, направленные на развитие отрасли физической культуры и спорта </t>
  </si>
  <si>
    <t xml:space="preserve">Мероприятия, направленные на проведение общегородских праздников городского поселения Гаврилов-Ям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</si>
  <si>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</si>
  <si>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</si>
  <si>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Налоги на товары(работы, услуги) реализуемые на территории Российской Федерации</t>
  </si>
  <si>
    <t>Акцизы по подакцизным товарам(продукции), производимым на территории Российской Федерации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</si>
  <si>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</si>
  <si>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</si>
  <si>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</si>
  <si>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Межбюджетные трансферты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</si>
  <si>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</si>
  <si>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</si>
  <si>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</si>
  <si>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Обслуживание государственного (муниципального) долга</t>
  </si>
  <si>
    <t>Вид расходов</t>
  </si>
  <si>
    <t>Сумма</t>
  </si>
  <si>
    <t>Код целевой статьи</t>
  </si>
  <si>
    <t>Итого расходов</t>
  </si>
  <si>
    <t xml:space="preserve">Ведомственная структура расходов бюджета </t>
  </si>
  <si>
    <t>Другие вопросы в области культуры и кинематографии</t>
  </si>
  <si>
    <t>100 1 03 02000 01 0000 110</t>
  </si>
  <si>
    <t>Доходы от уплаты акцизов на дизельное топливо,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</si>
  <si>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</si>
  <si>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100 1 03 022240 01 0000 110</t>
  </si>
  <si>
    <t>100 1 03 02250 01 0000 110</t>
  </si>
  <si>
    <t>100 1 03 02260 01 0000 110</t>
  </si>
  <si>
    <t xml:space="preserve"> - НДФЛ с доходов, полученных физическими лицами в соответствии со статьей 228 НК РФ</t>
  </si>
  <si>
    <t>182 1 01 02030 01 0000 110</t>
  </si>
  <si>
    <t>Мероприятия по газификации городского поселения Гаврилов-Ям</t>
  </si>
  <si>
    <t>Муниципальная программа "Развитие культуры в городском поселении Гаврилов-Ям"</t>
  </si>
  <si>
    <t>Обеспечение деятельности МУ " Управление городского хозяйства"</t>
  </si>
  <si>
    <t>Ведомственная целевая программа «Развитие учреждения культуры в городском поселении Гаврилов-Ям на современном этапе хозяйствования с целью предоставления комплекса культурных услуг  жителям поселения на 2014-2020 годы»</t>
  </si>
  <si>
    <t>Обеспечение деятельности МУК "Дом культуры" в рамках ведомственной целевой программы «Развитие учреждения культуры в городском поселении Гаврилов-Ям на современном этапе хозяйствования с целью предоставления комплекса культурных услуг  жителям поселения на 2014-2020 годы»</t>
  </si>
  <si>
    <t>Обеспечение деятельности МУ "Центр развития и поддержки предпринимательства "</t>
  </si>
  <si>
    <t>Земельный налог с организаций, обладающих земельным участком, расположенным в границах городских  поселений</t>
  </si>
  <si>
    <t>182 1 06 06033 13 0000 110</t>
  </si>
  <si>
    <t>182 1 06 06043 13 0000 110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</si>
  <si>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</si>
  <si>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182 1 06 01030 13 0000 110</t>
  </si>
  <si>
    <t>Земельный налог с физических лиц, обладающих земельным участком, расположенным в границах  городских  поселений</t>
  </si>
  <si>
    <t xml:space="preserve">   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</si>
  <si>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поселений(за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</si>
  <si>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874 1 11 09045 13 0000 120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</si>
  <si>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</si>
  <si>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Дотации бюджетам городских поселений на выравнивание бюджетной обеспеченности </t>
  </si>
  <si>
    <t xml:space="preserve">Мероприятия по содержанию и ремонту муниципального имущества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</si>
  <si>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2"/>
        <rFont val="Times New Roman"/>
        <family val="1"/>
      </rPr>
      <t>1</t>
    </r>
    <r>
      <rPr>
        <i/>
        <sz val="12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</si>
  <si>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</si>
  <si>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874 1 11 05013 13 0000 120</t>
  </si>
  <si>
    <t>Доходы от оказания платных услуг и компенсации затрат государства</t>
  </si>
  <si>
    <t xml:space="preserve">000 1 13 00000 00 0000 000 </t>
  </si>
  <si>
    <t xml:space="preserve"> Прочие доходы от оказания платных услуг(работ) получателями средств бюджетов поселений </t>
  </si>
  <si>
    <t>50.0.00.15010</t>
  </si>
  <si>
    <t>50.0.00.00000</t>
  </si>
  <si>
    <t>50.0.00.15020</t>
  </si>
  <si>
    <t>50.0.00.15080</t>
  </si>
  <si>
    <t xml:space="preserve">Содержание Главы муниципального образования </t>
  </si>
  <si>
    <t xml:space="preserve">Расходы на содержание центрального аппарата </t>
  </si>
  <si>
    <t>50.0.00.15030</t>
  </si>
  <si>
    <t xml:space="preserve">Расходы на оплату информационных услуг </t>
  </si>
  <si>
    <t>50.0.00.15140</t>
  </si>
  <si>
    <t>50.0.00.15170</t>
  </si>
  <si>
    <t>50.0.00.15180</t>
  </si>
  <si>
    <t>10.1.00.00000</t>
  </si>
  <si>
    <t>10.1.01.15220</t>
  </si>
  <si>
    <t xml:space="preserve">Мероприятия по обеспечению пожарной безопасности </t>
  </si>
  <si>
    <t>Предупреждение пожаров и профилактика пожарной безопасности</t>
  </si>
  <si>
    <t>10.1.01.00000</t>
  </si>
  <si>
    <t>24.0.00.00000</t>
  </si>
  <si>
    <t>24.2.00.00000</t>
  </si>
  <si>
    <t>Обеспечение финансирования затрат по пассажирским перевозкам</t>
  </si>
  <si>
    <t xml:space="preserve">Субсидия организациям автомобильного транспорта на возмещение затрат по пассажирским перевозкам  </t>
  </si>
  <si>
    <t>15.0.00.00000</t>
  </si>
  <si>
    <t>15.1.00.00000</t>
  </si>
  <si>
    <t>Муниципальная целевая программа "Поддержка и развитие малого и среднего предпринимательства моногрода Гаврилов-Ям Ярославской области "</t>
  </si>
  <si>
    <t>15.1.01.00000</t>
  </si>
  <si>
    <t>Обеспечение выполнения мероприятий МЦП по поддержке и развитию малого и среднего предпринимательства</t>
  </si>
  <si>
    <t>Расходы на мероприятия по развитию малого и среднего предпринимательства</t>
  </si>
  <si>
    <t>15.1.01.15270</t>
  </si>
  <si>
    <t>Функционирование  МУ "Центр развития и поддержки предпринимательства"</t>
  </si>
  <si>
    <t>05.0.00.00000</t>
  </si>
  <si>
    <t>05.3.00.00000</t>
  </si>
  <si>
    <t>05.3.01.00000</t>
  </si>
  <si>
    <t>Обеспечение мероприятий по переселению граждан из аварийного жилищного фонда в многоквартирные дома</t>
  </si>
  <si>
    <t>14.0.00.00000</t>
  </si>
  <si>
    <t>Содержание и ремонт  муниципального имущества</t>
  </si>
  <si>
    <t>Расходы на мероприятия по  ремонту и содержанию муниципального имущества</t>
  </si>
  <si>
    <t>Мероприятия по капитальному ремонту многоквартирных домов в части жилых и нежилых помещений , находящихся в муниципальной собственности</t>
  </si>
  <si>
    <t>14.5.00.00000</t>
  </si>
  <si>
    <t xml:space="preserve">Расходы на мероприятия по газификации </t>
  </si>
  <si>
    <t>14.6.00.00000</t>
  </si>
  <si>
    <t>10.2.00.00000</t>
  </si>
  <si>
    <t>10.2.04.00000</t>
  </si>
  <si>
    <t>Обеспечение безопасности граждан на водных объектах</t>
  </si>
  <si>
    <t>10.2.04.15210</t>
  </si>
  <si>
    <t xml:space="preserve">Мероприятия по предупреждению чрезвычайных ситуация на водных объектах </t>
  </si>
  <si>
    <t>24.2.03.00000</t>
  </si>
  <si>
    <t>24.2.03.15250</t>
  </si>
  <si>
    <t>15.2.00.00000</t>
  </si>
  <si>
    <t>15.2.01.00000</t>
  </si>
  <si>
    <t>15.2.01.15280</t>
  </si>
  <si>
    <t>14.6.06.00000</t>
  </si>
  <si>
    <t>14.6.06.15120</t>
  </si>
  <si>
    <t>14.6.06.15580</t>
  </si>
  <si>
    <t>14.3.00.00000</t>
  </si>
  <si>
    <t>14.3.03.00000</t>
  </si>
  <si>
    <t>14.3.03.15480</t>
  </si>
  <si>
    <t>Мероприятия по теплоснабжению городского поселения Гаврилов-Ям</t>
  </si>
  <si>
    <t>Теплоснабжение городского поселения Гаврилов-Ям</t>
  </si>
  <si>
    <t>Расходы на мероприятия по теплоснабжению</t>
  </si>
  <si>
    <t>14.5.05.00000</t>
  </si>
  <si>
    <t>02.0.00.00000</t>
  </si>
  <si>
    <t>02.1.01.00000</t>
  </si>
  <si>
    <t>02.1.00.00000</t>
  </si>
  <si>
    <t>Создание условий для патриотического воспитания молодежи и роста ее социально-общественной активности</t>
  </si>
  <si>
    <t>Расходы на реализацию мероприятий</t>
  </si>
  <si>
    <t>02.1.01.15320</t>
  </si>
  <si>
    <t>Создание условий для самореализации личности в художественном творчестве</t>
  </si>
  <si>
    <t>02.1.02.00000</t>
  </si>
  <si>
    <t>02.1.02.15320</t>
  </si>
  <si>
    <t>11.0.00.00000</t>
  </si>
  <si>
    <t>11.1.01.00000</t>
  </si>
  <si>
    <t>11.1.01.15290</t>
  </si>
  <si>
    <t>11.2.00.00000</t>
  </si>
  <si>
    <t>11.1.00.00000</t>
  </si>
  <si>
    <t>Предоставление комплекса культурных услуг жителям</t>
  </si>
  <si>
    <t>11.2.02.00000</t>
  </si>
  <si>
    <t>Организация массовых общегородских мероприятий</t>
  </si>
  <si>
    <t>11.2.02.15310</t>
  </si>
  <si>
    <t xml:space="preserve">Проведение мероприятий, посвященных праздничным дням, дням воинской славы и памятным датам </t>
  </si>
  <si>
    <t>50.0.00.15350</t>
  </si>
  <si>
    <t>05.1.00.00000</t>
  </si>
  <si>
    <t>05.1.01.00000</t>
  </si>
  <si>
    <t xml:space="preserve">Расходы на социальные выплаты молодым семьям на приобретение(строительство) жилья </t>
  </si>
  <si>
    <t>05.1.01.15490</t>
  </si>
  <si>
    <t>Муниципальная целевая программа «Обеспечение жильем молодых семей городского поселения Гаврилов-Ям »</t>
  </si>
  <si>
    <t>05.2.00.00000</t>
  </si>
  <si>
    <t>05.2.01.00000</t>
  </si>
  <si>
    <t xml:space="preserve">Расходы на социальную поддержку жителей городского поселения Гаврилов-Ям в сфере ипотечного жилищного кредитования </t>
  </si>
  <si>
    <t>05.2.01.15500</t>
  </si>
  <si>
    <t>Муниципальная целевая программа "Развитие физической культуры и спорта в городском поселении Гаврилов-Ям "</t>
  </si>
  <si>
    <t>13.0.00.00000</t>
  </si>
  <si>
    <t>13.1.01.00000</t>
  </si>
  <si>
    <t>13.1.00.00000</t>
  </si>
  <si>
    <t>Создание условйи для спортивно-массовой работы с населением</t>
  </si>
  <si>
    <t xml:space="preserve">Расходы в области физической культуры и спорта </t>
  </si>
  <si>
    <t>13.1.01.15330</t>
  </si>
  <si>
    <t>13.2.00.00000</t>
  </si>
  <si>
    <t>Поддержка спортивных традиций</t>
  </si>
  <si>
    <t>13.1.02.00000</t>
  </si>
  <si>
    <t>13.1.02.15330</t>
  </si>
  <si>
    <t>13.2.03.00000</t>
  </si>
  <si>
    <t>Поддержка физкультурно-спортивных организаций</t>
  </si>
  <si>
    <t>13.2.03.15340</t>
  </si>
  <si>
    <t>Субсидия некоммерческим физкультурно-спортивным организациям</t>
  </si>
  <si>
    <t>50.0.00.15060</t>
  </si>
  <si>
    <t>24.1.00.00000</t>
  </si>
  <si>
    <t>24.1.01.00000</t>
  </si>
  <si>
    <t>Улучшение транспортно-эксплуатационного состояния дорог для безопасности движения</t>
  </si>
  <si>
    <t xml:space="preserve">Расходы на финансирование дорожного хозяйства </t>
  </si>
  <si>
    <t>24.1.01.15460</t>
  </si>
  <si>
    <t>14.2.00.00000</t>
  </si>
  <si>
    <t>14.2.01.00000</t>
  </si>
  <si>
    <t>14.2.01.15610</t>
  </si>
  <si>
    <t>Прочие мероприятия по благоустройству</t>
  </si>
  <si>
    <t>14.2.02.00000</t>
  </si>
  <si>
    <t>Совершенствование системы комплексного благоустройства городского поселения</t>
  </si>
  <si>
    <t>14.2.02.15360</t>
  </si>
  <si>
    <t>Расходы на уличное освещение</t>
  </si>
  <si>
    <t>14.1.00.00000</t>
  </si>
  <si>
    <t>14.1.01.15700</t>
  </si>
  <si>
    <t>14.1.01.00000</t>
  </si>
  <si>
    <t>Обеспечение осуществления  муниципальных функций в области жилищно-коммунального хозяйства и благоустройства</t>
  </si>
  <si>
    <t>24.1.02.00000</t>
  </si>
  <si>
    <t>24.1.02.15460</t>
  </si>
  <si>
    <t xml:space="preserve">Прочие  общегосударственные расходы </t>
  </si>
  <si>
    <t xml:space="preserve">Финансовое обеспечение  передаваемых полномочий </t>
  </si>
  <si>
    <t xml:space="preserve">Доплаты к пенсиям за выслугу лет гражданам, замещавшим должности муниципальной службы </t>
  </si>
  <si>
    <t xml:space="preserve">Процентные платежи по муниципальному долгу </t>
  </si>
  <si>
    <t>Дефицит(профицит)</t>
  </si>
  <si>
    <t>Доходы от уплаты акцизов на моторные масла для дизельных и (или) карбюраторных (инжекторных) двигателей  подлежащие распределению 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</si>
  <si>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</si>
  <si>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</si>
  <si>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Итого по программным расходам</t>
  </si>
  <si>
    <t>10.0.00.0000</t>
  </si>
  <si>
    <t>Муниципальная программа "Развитие объектов инфраструктуры городского поселения Гаврилов-Ям "</t>
  </si>
  <si>
    <t>Предоставление молодым семьям  социальных выплат на приобретение (строительство) жилья</t>
  </si>
  <si>
    <t>10.2.02.15210</t>
  </si>
  <si>
    <t>Повышение уровня внешнего благоустройства и санитарного  состояния городского поселения, создание условий для отдыха жителей  поселения</t>
  </si>
  <si>
    <t>Газификация городского поселения Гаврилов-Ям</t>
  </si>
  <si>
    <t>50.0.00.15190</t>
  </si>
  <si>
    <t>14.5.05.15650</t>
  </si>
  <si>
    <t>Содержание Главы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</si>
  <si>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Функционирование  местных администраций(Иные бюджетные ассигнования)</t>
  </si>
  <si>
    <t>Резервный фонд администрации городского поселения (Иные бюджетные ассигнования)</t>
  </si>
  <si>
    <t>Другие общегосударственные расходы -расходы на оплату информационных услуг (Закупка товаров, работ и услуг для государственных (муниципальных) нужд)</t>
  </si>
  <si>
    <t>Прочие  общегосударственные расходы (Закупка товаров, работ и услуг для государственных (муниципальных) нужд)</t>
  </si>
  <si>
    <t>Финансовое обеспечение  передаваемых полномочий (Межбюджетные трансферты)</t>
  </si>
  <si>
    <t>Расходы на поддержку деятельности народной дружины (Закупка товаров, работ и услуг для государственных (муниципальных) нужд)</t>
  </si>
  <si>
    <t>Мероприятия по обеспечению пожарной безопасности в рамках МЦП "Обеспечение первичных мер противопожарной безопасности на территории городскаого поселения Гаврилов-Ям "(Закупка товаров, работ и услуг для государственных (муниципальных) нужд)</t>
  </si>
  <si>
    <t>Финансовое обеспечение  передаваемых полномочий(Межбюджетные трансферты)</t>
  </si>
  <si>
    <t>Расходы на мероприятия по развитию малого и среднего предпринимательства в рамках МЦП "Поддержка и развитие малого и среднего предпринимательства моногрода Гаврилов-Ям Ярославской области "(Предоставление субсидий бюджетным, автономным учреждениям и иным некоммерческим организациям)</t>
  </si>
  <si>
    <t>Обеспечение деятельности МУ "Центр развития и поддержки предпринимательства "(Предоставление субсидий бюджетным, автономным учреждениям и иным некоммерческим организациям)</t>
  </si>
  <si>
    <t>Доплаты к пенсиям за выслугу лет гражданам, замещавшим должности муниципальной службы (Социальное обеспечение и иные выплаты населению)</t>
  </si>
  <si>
    <t>Обеспечение деятельности МУ " Управление городского хозяйства"(Закупка товаров, работ и услуг для государственных (муниципальных) нужд)</t>
  </si>
  <si>
    <t>Обеспечение деятельности МУ " Управление городского хозяйства"(Расходы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</si>
  <si>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Расходы, связанные с деятельностью представительного муниципального образования (Закупка товаров, работ и услуг для государственных (муниципальных) нужд)</t>
  </si>
  <si>
    <t>Функционирование  местных администраций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</si>
  <si>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капитальному ремонту многоквартирных домов в части жилых и нежилых помещений , находящихся в муниципальной собственности в рамках МП "Развитие объектов инфраструктуры городского поселения Гаврилов-Ям "(Закупка товаров, работ и услуг для государственных (муниципальных) нужд)</t>
  </si>
  <si>
    <t>Расходы на мероприятия по газификации в рамках МП"Развитие объектов инфраструктуры городского поселения Гаврилов-Ям " (Закупка товаров, работ и услуг для государственных (муниципальных) нужд)</t>
  </si>
  <si>
    <t>Обеспечение деятельности МУК "Дом культуры" в рамках МП "Развитие культуры в городском поселении Гаврилов-Ям"(Предоставление субсидий бюджетным, автономным учреждениям и иным некоммерческим организациям)</t>
  </si>
  <si>
    <t>Проведение мероприятий, посвященных праздничным дням, дням воинской славы и памятным датам в рамках МП "Развитие культуры в городском поселении Гаврилов-Ям"(Закупка товаров, работ и услуг для государственных (муниципальных) нужд)</t>
  </si>
  <si>
    <t>Муниципальная целевая программа "Обеспечение первичных мер противопожарной безопасности на территории городского поселения Гаврилов-Ям "</t>
  </si>
  <si>
    <t>Мероприятия по предупреждению чрезвычайных ситуация на водных объектах в рамках МП "Защита населения и территории городского поселения Гаврилов-Ям от чрезвычайных ситуаций, обеспечение пожарной безопасности и безопасности людей на водных объектах" (Закупка товаров, работ и услуг для государственных (муниципальных) нужд)</t>
  </si>
  <si>
    <t>Расходы на финансирование дорожного хозяйства в рамках МП "Развитие дорожного хозяйства и  транспорта городского поселения Гаврилов-Ям" (Закупка товаров, работ и услуг для государственных (муниципальных) нужд)</t>
  </si>
  <si>
    <t>Расходы в области физической культуры и спорта в рамках МЦП "Развитие физической культуры и спорта в городском поселении Гаврилов-Ям " (Закупка товаров, работ и услуг для государственных (муниципальных) нужд)</t>
  </si>
  <si>
    <t>Расходы в области физической культуры и спорта в рамках МЦП"Развитие физической культуры и спорта в городском поселении Гаврилов-Ям "(Закупка товаров, работ и услуг для государственных (муниципальных) нужд)</t>
  </si>
  <si>
    <t>Субсидия некоммерческим физкультурно-спортивным организациям в рамках МП "Развитие физической культуры и спорта в городском поселении Гаврилов-Ям"(Предоставление субсидий бюджетным, автономным учреждениям и иным некоммерческим организациям)</t>
  </si>
  <si>
    <t>Расходы на социальные выплаты молодым семьям на приобретение(строительство) жилья в рамках МЦП «Обеспечение жильем молодых семей городского поселения Гаврилов-Ям »(Социальное обеспечение и иные выплаты населению)</t>
  </si>
  <si>
    <t>Расходы на поддержку деятельности народной дружины</t>
  </si>
  <si>
    <t>Функционирование  местных администраций (Закупка товаров, работ и услуг для государственных (муниципальных) нужд</t>
  </si>
  <si>
    <t>Расходы на мероприятия по  ремонту и содержанию муниципального имущества в рамках МП "Развитие объектов инфраструктуры городского поселения Гаврилов-Ям " (Закупка товаров, работ и услуг для государственных (муниципальных) нужд)</t>
  </si>
  <si>
    <t>Расходы на реализацию мероприятий в рамках МЦП "Молодежная политика городского поселения Гаврилов-Ям " (Закупка товаров, работ и услуг для государственных (муниципальных) нужд)</t>
  </si>
  <si>
    <t>Обеспечение деятельности МУ " Управление городского хозяйства" (Иные бюджетные ассигнования)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</si>
  <si>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</si>
  <si>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24.1.02.72440</t>
  </si>
  <si>
    <t>Обеспечение сохранности сети дорог общего пользования ,выполнение работ по содержанию и ремонту в целях доведения их состояния  до нормативных требований</t>
  </si>
  <si>
    <t>Расходы на финансирование дорожного хозяйства за счет средств областного бюджета (Закупка товаров, работ и услуг для государственных (муниципальных) нужд)</t>
  </si>
  <si>
    <t>Предоставление гражданам субсидий на приобретение (строительство) жилья при условии привлечения ипотечного кредита и на возмещение аннуитетных платежей по ипотечному кредиту</t>
  </si>
  <si>
    <t>Расходы на социальную поддержку жителей городского поселения Гаврилов-Ям в сфере ипотечного жилищного кредитования в рамках МЦП «Поддержка граждан в сфере ипотечного кредитования на территории городского поселения Гаврилов-Ям »(Социальное обеспечение и иные выплаты населению)</t>
  </si>
  <si>
    <t>05.3.01.S9602</t>
  </si>
  <si>
    <t xml:space="preserve">Обеспечение мероприятий по переселению граждан из аварийного жилищного фонда за счет средств местного бюджета </t>
  </si>
  <si>
    <t>Расходы на обеспечение мероприятий по переселению граждан из аварийного жилищного фонда за счет средств местного бюджета в рамках МАП "По переселению граждан из аварийного жилищного фонда городского поселения Гаврилов-Ям"(Капитальные вложения в объекты недвижимого имущества государственной (муниципальной) собственности)</t>
  </si>
  <si>
    <t>05.3.01.90050</t>
  </si>
  <si>
    <t>Расходы на финансирование контрольно-счетного  органа</t>
  </si>
  <si>
    <t>Расходы на финансирование контрольно-счетного  органа  (Межбюджетные трансферты)</t>
  </si>
  <si>
    <t>50.0.00.15040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</si>
  <si>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</si>
  <si>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000 1 01 00000 00 0000 000</t>
  </si>
  <si>
    <t>000 1 0300000 00 0000 000</t>
  </si>
  <si>
    <t>000 1 06 00000 00 0000 000</t>
  </si>
  <si>
    <t>Приложение 2</t>
  </si>
  <si>
    <t xml:space="preserve">874 113 01995 13 0000 130   </t>
  </si>
  <si>
    <t>бюджетов Российской Федерации на 2017 год</t>
  </si>
  <si>
    <t>городского поселения Гаврилов-Ям на 2017 год</t>
  </si>
  <si>
    <t>2017 год</t>
  </si>
  <si>
    <t>Расходы бюджета городского поселения Гаврилов-Ям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2017 год</t>
  </si>
  <si>
    <t>Муниципальная программа "Молодежная политика городского поселения Гаврилов-Ям "</t>
  </si>
  <si>
    <t>Муниципальная целевая программа «Поддержка граждан в сфере ипотечного кредитования на территории городского поселения Гаврилов-Ям на 2016-2018 годы»</t>
  </si>
  <si>
    <t>Ведомственная целевая программа «Организация деятельности и развития учреждения инфраструктуры поддержки субъектов малого и среднего предпринимательства городского поселения Гаврилов-Ям  на 2015-2017 годы»</t>
  </si>
  <si>
    <t>Налоги на совокупный доход</t>
  </si>
  <si>
    <t>182 1 05 00000 00 0000 000</t>
  </si>
  <si>
    <t>Единый сельскохозяйственный налог</t>
  </si>
  <si>
    <t>182 1 05 03010 01 0000 110</t>
  </si>
  <si>
    <t>874 1 14 06013 13 0000 430</t>
  </si>
  <si>
    <t>Расходы на мероприятия по теплоснабжению в рамках МП "Развитие объектов инфраструктуры городского поселения Гаврилов-Ям "(Закупка товаров, работ и услуг для государственных (муниципальных) нужд)</t>
  </si>
  <si>
    <t>дефицита бюджета городского поселения Гаврилов-Ям  на 2017 год</t>
  </si>
  <si>
    <t>Муниципальная целевая программа "Молодежная политика городского поселения Гаврилов-Ям  "</t>
  </si>
  <si>
    <t>Муниципальная программа « Обеспечение доступным и комфортным жильём населения городского поселения Гаврилов-Ям »</t>
  </si>
  <si>
    <t>Муниципальная адресная программа "По переселению граждан из аварийного жилищного фонда городского поселения Гаврилов-Ям "</t>
  </si>
  <si>
    <t>Ведомственная целевая программа "Организация деятельности МУ "Управление городского хозяйства "</t>
  </si>
  <si>
    <t>Муниципальная целевая программа "Благоустройство городского поселения Гаврилов-Ям  "</t>
  </si>
  <si>
    <t>Муниципальная программа "Экономическое развитие и инновационная экономика городского поселения Гаврилов-Ям "</t>
  </si>
  <si>
    <t xml:space="preserve">Муниципальная целевая программа "Развитие дорожного хозяйства городского поселения Гаврилов-Ям </t>
  </si>
  <si>
    <t>Администрация городского поселения Гаврилов-Ям</t>
  </si>
  <si>
    <t>Прочие мероприятия по благоустройству в рамках МЦП "Благоустройство городского поселения Гаврилов-Ям "(Закупка товаров, работ и услуг для государственных (муниципальных) нужд)</t>
  </si>
  <si>
    <t>Расходы на уличное освещение в рамках МЦП "Благоустройство городского поселения Гаврилов-Ям "(Закупка товаров, работ и услуг для государственных (муниципальных) нужд)</t>
  </si>
  <si>
    <t>Расходы на финансирование дорожного хозяйства в рамках МЦП"Развитие дорожного хозяйства и  транспорта городского поселения Гаврилов-Ям" (Закупка товаров, работ и услуг для государственных (муниципальных) нужд)</t>
  </si>
  <si>
    <t>Субсидия организациям автомобильного транспорта на возмещение затрат по пассажирским перевозкам в рамках МЦП "Развитие дорожного хозяйства и  транспорта городского поселения Гаврилов-Ям"  (Иные бюджетные ассигнования)</t>
  </si>
  <si>
    <t>Дорожное хозяйство (дорожные фонды)</t>
  </si>
  <si>
    <t xml:space="preserve">Молодежная политика </t>
  </si>
  <si>
    <t>Расходы на финансирование дорожного хозяйства за счет средств областного бюджета</t>
  </si>
  <si>
    <t>852 2 02 15001 13 0000 151</t>
  </si>
  <si>
    <t>000 2 02 15001 00 0000 151</t>
  </si>
  <si>
    <t>000 2 02 20000 00 0000 151</t>
  </si>
  <si>
    <t>Субсидии бюджетам бюджетной системы Российской Федерации (межбюджетные субсидии)</t>
  </si>
  <si>
    <t>000 2 02 20041 00 0000 151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</si>
  <si>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</si>
  <si>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Дотации бюджетам бюджетной системы Российской Федерации</t>
  </si>
  <si>
    <t>874 01 05 02 01 13 0000 510</t>
  </si>
  <si>
    <t>874 01 05 02 01 13 0000 610</t>
  </si>
  <si>
    <t>874 2 02 20041 13 0000 151</t>
  </si>
  <si>
    <t xml:space="preserve">000 2 02 20302 00 0000 151 </t>
  </si>
  <si>
    <t xml:space="preserve">874 2 02 20302 13 0002 151 </t>
  </si>
  <si>
    <t>Приложение 1</t>
  </si>
  <si>
    <t>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помещений, за счет средств областного  бюджета</t>
  </si>
  <si>
    <t xml:space="preserve">                                                                                                                                    Приложение 3</t>
  </si>
  <si>
    <t>Расходы на обеспечение мероприятий по переселению граждан из аварийного жилищного фонда за счет средств  бюджетов в рамках МАП "По переселению граждан из аварийного жилищного фонда городского поселения Гаврилов-Ям"(Капитальные вложения в объекты недвижимого имущества государственной (муниципальной) собственности)</t>
  </si>
  <si>
    <t>05.3.01.09602</t>
  </si>
  <si>
    <t xml:space="preserve">                           Приложение5</t>
  </si>
  <si>
    <t xml:space="preserve">                                                                                                        Приложение 4</t>
  </si>
  <si>
    <t xml:space="preserve">874 113 02995 13 0000 130   </t>
  </si>
  <si>
    <t>Прочие доходы от компенсации затарат бюджетов городских поселений</t>
  </si>
  <si>
    <t>Мероприятия по водоснабжению городского поселения Гаврилов-Ям</t>
  </si>
  <si>
    <t>14.4.00.00000</t>
  </si>
  <si>
    <t>Водоснабжение городского поселения Гаврилов-Ям</t>
  </si>
  <si>
    <t>14.4.04.00000</t>
  </si>
  <si>
    <t>Расходы на мероприятия по водоснабжению</t>
  </si>
  <si>
    <t>14.4.04.15640</t>
  </si>
  <si>
    <t>Расходы на мероприятия по водоснабжению в рамках МП"Развитие объектов инфраструктуры городского поселения Гаврилов-Ям " (Закупка товаров, работ и услуг для государственных (муниципальных) нужд)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</si>
  <si>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</t>
  </si>
  <si>
    <t>Резервный фонд администрации городского поселения (Социальное обеспечение населения и иные выплаты населению )</t>
  </si>
  <si>
    <t>Прочие субсидии бюджетам городских поселений</t>
  </si>
  <si>
    <t>000 2 02 29999 13 0000 151</t>
  </si>
  <si>
    <t>Субсидия на благоустройство населенных пунктов Ярославской области</t>
  </si>
  <si>
    <t>874 2 02 29999 13 2024 151</t>
  </si>
  <si>
    <t xml:space="preserve"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</si>
  <si>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24.1.02.74790</t>
  </si>
  <si>
    <t xml:space="preserve">Расходы на мероприятия по благоустройству  за счет средств областного бюджета </t>
  </si>
  <si>
    <t>14.2.01.74770</t>
  </si>
  <si>
    <t>Закупка товаров, работ и услуг для государственных (муниципальных) нужд)</t>
  </si>
  <si>
    <t>Расходы на мероприятия по благоустройству  за счет средств областного бюджета (Закупка товаров, работ и услуг для государственных (муниципальных) нужд)</t>
  </si>
  <si>
    <t>Субсидия на проведение капитального ремонта муниципальных учреждений культуры</t>
  </si>
  <si>
    <t>Субсидия на оснащение оборудованием муниципальных учреждений культуры</t>
  </si>
  <si>
    <t>874 2 02 29999 13 2006 151</t>
  </si>
  <si>
    <t>874 2 02 29999 13 2007 151</t>
  </si>
  <si>
    <t>Расходы на проведение капитального ремонта муниципальных учреждений культуры за счет средств областного бюджета(Предоставление субсидий бюджетным, автономным учреждениям и иным некоммерческим организациям)</t>
  </si>
  <si>
    <t>11.1.02.71690</t>
  </si>
  <si>
    <t>Расходы на оснащение оборудованием муниципальных учреждений культуры за счет средств областного бюджета (Предоставление субсидий бюджетным, автономным учреждениям и иным некоммерческим организациям)</t>
  </si>
  <si>
    <t>11.1.02.74720</t>
  </si>
  <si>
    <t>Укрепление материально-технической базы МУК "Дом культуры"</t>
  </si>
  <si>
    <t>11.1.02.00000</t>
  </si>
  <si>
    <t>Расходы на проведение капитального ремонта муниципальных учреждений культуры за счет средств областного бюджета</t>
  </si>
  <si>
    <t>Расходы на оснащение оборудование муниципальных учреждений культуры за счет средств областного бюджета</t>
  </si>
  <si>
    <t>21.1.01.00000</t>
  </si>
  <si>
    <t>Муниципальная программа "Развитие муниципальной службы в городском поселении Гаврилов-Ям "</t>
  </si>
  <si>
    <t>Муниципальная целевая программа "Развитие муниципальной службы в городском поселении Гаврилов-Ям  на 2017-2019 годы"</t>
  </si>
  <si>
    <t>21.0.00.00000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</si>
</sst>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;\-;"/>
    <numFmt numFmtId="166" formatCode="00.00;\-;"/>
    <numFmt numFmtId="167" formatCode="#,##0.0;[Red]\-#,##0.0;\ "/>
    <numFmt numFmtId="168" formatCode="000"/>
    <numFmt numFmtId="169" formatCode="000\.00\.00;\-;"/>
    <numFmt numFmtId="170" formatCode="000;\-;"/>
    <numFmt numFmtId="171" formatCode="#,##0.00;[Red]\-#,##0.00;\ "/>
    <numFmt numFmtId="172" formatCode="0000000"/>
    <numFmt numFmtId="173" formatCode="#,##0.00_ ;[Red]\-#,##0.00\ "/>
    <numFmt numFmtId="174" formatCode="00.0;\-;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i/>
      <sz val="14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3"/>
      <name val="Times New Roman"/>
      <family val="1"/>
    </font>
    <font>
      <b/>
      <sz val="10"/>
      <name val="Arial"/>
      <family val="2"/>
    </font>
    <font>
      <sz val="6"/>
      <name val="Times New Roman"/>
      <family val="1"/>
    </font>
    <font>
      <i/>
      <sz val="10"/>
      <name val="Arial Cyr"/>
      <family val="0"/>
    </font>
    <font>
      <i/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53" applyNumberFormat="1" applyFont="1" applyFill="1" applyAlignment="1" applyProtection="1">
      <alignment horizontal="left" vertical="center"/>
      <protection hidden="1"/>
    </xf>
    <xf numFmtId="0" fontId="4" fillId="0" borderId="0" xfId="53" applyFont="1" applyFill="1" applyAlignment="1" applyProtection="1">
      <alignment horizontal="center" vertical="center"/>
      <protection hidden="1"/>
    </xf>
    <xf numFmtId="0" fontId="3" fillId="0" borderId="0" xfId="53" applyFont="1" applyFill="1" applyAlignment="1" applyProtection="1">
      <alignment horizontal="right" vertical="center"/>
      <protection hidden="1"/>
    </xf>
    <xf numFmtId="0" fontId="11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164" fontId="10" fillId="0" borderId="16" xfId="53" applyNumberFormat="1" applyFont="1" applyFill="1" applyBorder="1" applyAlignment="1" applyProtection="1">
      <alignment vertical="center" wrapText="1"/>
      <protection hidden="1"/>
    </xf>
    <xf numFmtId="165" fontId="10" fillId="0" borderId="11" xfId="53" applyNumberFormat="1" applyFont="1" applyFill="1" applyBorder="1" applyAlignment="1" applyProtection="1">
      <alignment horizontal="center" vertical="center" wrapText="1"/>
      <protection hidden="1"/>
    </xf>
    <xf numFmtId="166" fontId="10" fillId="0" borderId="11" xfId="53" applyNumberFormat="1" applyFont="1" applyFill="1" applyBorder="1" applyAlignment="1" applyProtection="1">
      <alignment horizontal="center" vertical="center" wrapText="1"/>
      <protection hidden="1"/>
    </xf>
    <xf numFmtId="164" fontId="7" fillId="0" borderId="17" xfId="53" applyNumberFormat="1" applyFont="1" applyFill="1" applyBorder="1" applyAlignment="1" applyProtection="1">
      <alignment vertical="center" wrapText="1"/>
      <protection hidden="1"/>
    </xf>
    <xf numFmtId="165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66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64" fontId="10" fillId="0" borderId="17" xfId="53" applyNumberFormat="1" applyFont="1" applyFill="1" applyBorder="1" applyAlignment="1" applyProtection="1">
      <alignment vertical="center" wrapText="1"/>
      <protection hidden="1"/>
    </xf>
    <xf numFmtId="165" fontId="10" fillId="0" borderId="12" xfId="53" applyNumberFormat="1" applyFont="1" applyFill="1" applyBorder="1" applyAlignment="1" applyProtection="1">
      <alignment horizontal="center" vertical="center" wrapText="1"/>
      <protection hidden="1"/>
    </xf>
    <xf numFmtId="166" fontId="10" fillId="0" borderId="12" xfId="53" applyNumberFormat="1" applyFont="1" applyFill="1" applyBorder="1" applyAlignment="1" applyProtection="1">
      <alignment horizontal="center" vertical="center" wrapText="1"/>
      <protection hidden="1"/>
    </xf>
    <xf numFmtId="166" fontId="7" fillId="0" borderId="12" xfId="53" applyNumberFormat="1" applyFont="1" applyFill="1" applyBorder="1" applyAlignment="1" applyProtection="1">
      <alignment horizontal="center" wrapText="1"/>
      <protection hidden="1"/>
    </xf>
    <xf numFmtId="164" fontId="10" fillId="0" borderId="12" xfId="53" applyNumberFormat="1" applyFont="1" applyFill="1" applyBorder="1" applyAlignment="1" applyProtection="1">
      <alignment vertical="center" wrapText="1"/>
      <protection hidden="1"/>
    </xf>
    <xf numFmtId="164" fontId="7" fillId="0" borderId="12" xfId="53" applyNumberFormat="1" applyFont="1" applyFill="1" applyBorder="1" applyAlignment="1" applyProtection="1">
      <alignment vertical="center" wrapText="1"/>
      <protection hidden="1"/>
    </xf>
    <xf numFmtId="166" fontId="10" fillId="0" borderId="18" xfId="53" applyNumberFormat="1" applyFont="1" applyFill="1" applyBorder="1" applyAlignment="1" applyProtection="1">
      <alignment horizontal="center" vertical="center"/>
      <protection hidden="1"/>
    </xf>
    <xf numFmtId="2" fontId="10" fillId="0" borderId="19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Protection="1">
      <alignment/>
      <protection hidden="1"/>
    </xf>
    <xf numFmtId="0" fontId="9" fillId="0" borderId="0" xfId="53" applyProtection="1">
      <alignment/>
      <protection hidden="1"/>
    </xf>
    <xf numFmtId="0" fontId="9" fillId="0" borderId="0" xfId="53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3" fillId="0" borderId="12" xfId="0" applyFont="1" applyBorder="1" applyAlignment="1">
      <alignment/>
    </xf>
    <xf numFmtId="0" fontId="6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13" fillId="0" borderId="0" xfId="53" applyNumberFormat="1" applyFont="1" applyFill="1" applyAlignment="1" applyProtection="1">
      <alignment horizontal="left" vertical="center"/>
      <protection hidden="1"/>
    </xf>
    <xf numFmtId="0" fontId="14" fillId="0" borderId="0" xfId="53" applyNumberFormat="1" applyFont="1" applyFill="1" applyAlignment="1" applyProtection="1">
      <alignment/>
      <protection hidden="1"/>
    </xf>
    <xf numFmtId="168" fontId="5" fillId="0" borderId="20" xfId="53" applyNumberFormat="1" applyFont="1" applyFill="1" applyBorder="1" applyAlignment="1" applyProtection="1">
      <alignment horizontal="center" vertical="center" wrapText="1"/>
      <protection hidden="1"/>
    </xf>
    <xf numFmtId="165" fontId="5" fillId="0" borderId="20" xfId="53" applyNumberFormat="1" applyFont="1" applyFill="1" applyBorder="1" applyAlignment="1" applyProtection="1">
      <alignment horizontal="center" vertical="center" wrapText="1"/>
      <protection hidden="1"/>
    </xf>
    <xf numFmtId="169" fontId="5" fillId="0" borderId="20" xfId="53" applyNumberFormat="1" applyFont="1" applyFill="1" applyBorder="1" applyAlignment="1" applyProtection="1">
      <alignment horizontal="center" vertical="center" wrapText="1"/>
      <protection hidden="1"/>
    </xf>
    <xf numFmtId="17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171" fontId="16" fillId="0" borderId="12" xfId="53" applyNumberFormat="1" applyFont="1" applyFill="1" applyBorder="1" applyAlignment="1" applyProtection="1">
      <alignment horizontal="center" vertical="center" wrapText="1"/>
      <protection hidden="1"/>
    </xf>
    <xf numFmtId="167" fontId="17" fillId="0" borderId="20" xfId="53" applyNumberFormat="1" applyFont="1" applyFill="1" applyBorder="1" applyAlignment="1" applyProtection="1">
      <alignment horizontal="left" vertical="center" wrapText="1"/>
      <protection hidden="1"/>
    </xf>
    <xf numFmtId="168" fontId="17" fillId="0" borderId="20" xfId="53" applyNumberFormat="1" applyFont="1" applyFill="1" applyBorder="1" applyAlignment="1" applyProtection="1">
      <alignment horizontal="center" vertical="center" wrapText="1"/>
      <protection hidden="1"/>
    </xf>
    <xf numFmtId="165" fontId="17" fillId="0" borderId="20" xfId="53" applyNumberFormat="1" applyFont="1" applyFill="1" applyBorder="1" applyAlignment="1" applyProtection="1">
      <alignment horizontal="center" vertical="center" wrapText="1"/>
      <protection hidden="1"/>
    </xf>
    <xf numFmtId="169" fontId="17" fillId="0" borderId="20" xfId="53" applyNumberFormat="1" applyFont="1" applyFill="1" applyBorder="1" applyAlignment="1" applyProtection="1">
      <alignment horizontal="center" vertical="center" wrapText="1"/>
      <protection hidden="1"/>
    </xf>
    <xf numFmtId="170" fontId="17" fillId="0" borderId="12" xfId="53" applyNumberFormat="1" applyFont="1" applyFill="1" applyBorder="1" applyAlignment="1" applyProtection="1">
      <alignment horizontal="center" vertical="center" wrapText="1"/>
      <protection hidden="1"/>
    </xf>
    <xf numFmtId="171" fontId="17" fillId="0" borderId="12" xfId="53" applyNumberFormat="1" applyFont="1" applyFill="1" applyBorder="1" applyAlignment="1" applyProtection="1">
      <alignment horizontal="center" vertical="center" wrapText="1"/>
      <protection hidden="1"/>
    </xf>
    <xf numFmtId="167" fontId="6" fillId="0" borderId="20" xfId="53" applyNumberFormat="1" applyFont="1" applyFill="1" applyBorder="1" applyAlignment="1" applyProtection="1">
      <alignment horizontal="left" vertical="center" wrapText="1"/>
      <protection hidden="1"/>
    </xf>
    <xf numFmtId="168" fontId="6" fillId="0" borderId="20" xfId="53" applyNumberFormat="1" applyFont="1" applyFill="1" applyBorder="1" applyAlignment="1" applyProtection="1">
      <alignment horizontal="center" vertical="center" wrapText="1"/>
      <protection hidden="1"/>
    </xf>
    <xf numFmtId="17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171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167" fontId="3" fillId="0" borderId="20" xfId="53" applyNumberFormat="1" applyFont="1" applyFill="1" applyBorder="1" applyAlignment="1" applyProtection="1">
      <alignment horizontal="left" vertical="center" wrapText="1"/>
      <protection hidden="1"/>
    </xf>
    <xf numFmtId="169" fontId="3" fillId="0" borderId="20" xfId="53" applyNumberFormat="1" applyFont="1" applyFill="1" applyBorder="1" applyAlignment="1" applyProtection="1">
      <alignment horizontal="center" vertical="center" wrapText="1"/>
      <protection hidden="1"/>
    </xf>
    <xf numFmtId="171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vertical="top" wrapText="1"/>
      <protection hidden="1"/>
    </xf>
    <xf numFmtId="170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71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7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169" fontId="7" fillId="0" borderId="20" xfId="53" applyNumberFormat="1" applyFont="1" applyFill="1" applyBorder="1" applyAlignment="1" applyProtection="1">
      <alignment horizontal="center" vertical="center" wrapText="1"/>
      <protection hidden="1"/>
    </xf>
    <xf numFmtId="168" fontId="3" fillId="0" borderId="20" xfId="53" applyNumberFormat="1" applyFont="1" applyFill="1" applyBorder="1" applyAlignment="1" applyProtection="1">
      <alignment horizontal="center" vertical="center" wrapText="1"/>
      <protection hidden="1"/>
    </xf>
    <xf numFmtId="168" fontId="7" fillId="0" borderId="20" xfId="53" applyNumberFormat="1" applyFont="1" applyFill="1" applyBorder="1" applyAlignment="1" applyProtection="1">
      <alignment horizontal="center" vertical="center" wrapText="1"/>
      <protection hidden="1"/>
    </xf>
    <xf numFmtId="165" fontId="7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52" applyNumberFormat="1" applyFont="1" applyFill="1" applyBorder="1" applyAlignment="1" applyProtection="1">
      <alignment vertical="top" wrapText="1"/>
      <protection hidden="1"/>
    </xf>
    <xf numFmtId="167" fontId="3" fillId="0" borderId="12" xfId="53" applyNumberFormat="1" applyFont="1" applyFill="1" applyBorder="1" applyAlignment="1" applyProtection="1">
      <alignment horizontal="left" vertical="center" wrapText="1"/>
      <protection hidden="1"/>
    </xf>
    <xf numFmtId="168" fontId="18" fillId="0" borderId="20" xfId="53" applyNumberFormat="1" applyFont="1" applyFill="1" applyBorder="1" applyAlignment="1" applyProtection="1">
      <alignment horizontal="center" vertical="center" wrapText="1"/>
      <protection hidden="1"/>
    </xf>
    <xf numFmtId="167" fontId="7" fillId="0" borderId="20" xfId="53" applyNumberFormat="1" applyFont="1" applyFill="1" applyBorder="1" applyAlignment="1" applyProtection="1">
      <alignment horizontal="left" vertical="center" wrapText="1"/>
      <protection hidden="1"/>
    </xf>
    <xf numFmtId="167" fontId="6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21" xfId="53" applyFont="1" applyBorder="1">
      <alignment/>
      <protection/>
    </xf>
    <xf numFmtId="170" fontId="7" fillId="0" borderId="21" xfId="53" applyNumberFormat="1" applyFont="1" applyFill="1" applyBorder="1" applyAlignment="1" applyProtection="1">
      <alignment horizontal="center" vertical="center" wrapText="1"/>
      <protection hidden="1"/>
    </xf>
    <xf numFmtId="167" fontId="7" fillId="0" borderId="20" xfId="53" applyNumberFormat="1" applyFont="1" applyFill="1" applyBorder="1" applyAlignment="1" applyProtection="1">
      <alignment horizontal="left" vertical="top" wrapText="1"/>
      <protection hidden="1"/>
    </xf>
    <xf numFmtId="0" fontId="3" fillId="0" borderId="12" xfId="0" applyFont="1" applyBorder="1" applyAlignment="1">
      <alignment vertical="top" wrapText="1"/>
    </xf>
    <xf numFmtId="168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65" fontId="19" fillId="0" borderId="20" xfId="53" applyNumberFormat="1" applyFont="1" applyFill="1" applyBorder="1" applyAlignment="1" applyProtection="1">
      <alignment horizontal="center" vertical="center" wrapText="1"/>
      <protection hidden="1"/>
    </xf>
    <xf numFmtId="169" fontId="19" fillId="0" borderId="20" xfId="53" applyNumberFormat="1" applyFont="1" applyFill="1" applyBorder="1" applyAlignment="1" applyProtection="1">
      <alignment horizontal="center" vertical="center" wrapText="1"/>
      <protection hidden="1"/>
    </xf>
    <xf numFmtId="170" fontId="19" fillId="0" borderId="12" xfId="53" applyNumberFormat="1" applyFont="1" applyFill="1" applyBorder="1" applyAlignment="1" applyProtection="1">
      <alignment horizontal="center" vertical="center" wrapText="1"/>
      <protection hidden="1"/>
    </xf>
    <xf numFmtId="171" fontId="7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2" fontId="6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164" fontId="7" fillId="0" borderId="17" xfId="53" applyNumberFormat="1" applyFont="1" applyFill="1" applyBorder="1" applyAlignment="1" applyProtection="1">
      <alignment horizontal="left" vertical="top" wrapText="1"/>
      <protection hidden="1"/>
    </xf>
    <xf numFmtId="0" fontId="9" fillId="0" borderId="12" xfId="53" applyBorder="1">
      <alignment/>
      <protection/>
    </xf>
    <xf numFmtId="169" fontId="3" fillId="0" borderId="12" xfId="53" applyNumberFormat="1" applyFont="1" applyFill="1" applyBorder="1" applyAlignment="1" applyProtection="1">
      <alignment horizontal="center" wrapText="1"/>
      <protection hidden="1"/>
    </xf>
    <xf numFmtId="169" fontId="6" fillId="0" borderId="12" xfId="53" applyNumberFormat="1" applyFont="1" applyFill="1" applyBorder="1" applyAlignment="1" applyProtection="1">
      <alignment horizontal="center" wrapText="1"/>
      <protection hidden="1"/>
    </xf>
    <xf numFmtId="0" fontId="5" fillId="0" borderId="20" xfId="53" applyFont="1" applyBorder="1" applyAlignment="1">
      <alignment horizontal="center" vertical="center"/>
      <protection/>
    </xf>
    <xf numFmtId="0" fontId="3" fillId="0" borderId="20" xfId="53" applyFont="1" applyBorder="1" applyAlignment="1">
      <alignment wrapText="1"/>
      <protection/>
    </xf>
    <xf numFmtId="170" fontId="17" fillId="0" borderId="21" xfId="53" applyNumberFormat="1" applyFont="1" applyFill="1" applyBorder="1" applyAlignment="1" applyProtection="1">
      <alignment horizontal="center" vertical="center" wrapText="1"/>
      <protection hidden="1"/>
    </xf>
    <xf numFmtId="169" fontId="6" fillId="0" borderId="20" xfId="53" applyNumberFormat="1" applyFont="1" applyFill="1" applyBorder="1" applyAlignment="1" applyProtection="1">
      <alignment horizontal="center" wrapText="1"/>
      <protection hidden="1"/>
    </xf>
    <xf numFmtId="169" fontId="3" fillId="0" borderId="23" xfId="53" applyNumberFormat="1" applyFont="1" applyFill="1" applyBorder="1" applyAlignment="1" applyProtection="1">
      <alignment horizontal="center" wrapText="1"/>
      <protection hidden="1"/>
    </xf>
    <xf numFmtId="0" fontId="3" fillId="0" borderId="12" xfId="53" applyFont="1" applyBorder="1" applyAlignment="1">
      <alignment horizontal="left" vertical="center" wrapText="1"/>
      <protection/>
    </xf>
    <xf numFmtId="167" fontId="10" fillId="0" borderId="20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169" fontId="7" fillId="0" borderId="20" xfId="53" applyNumberFormat="1" applyFont="1" applyFill="1" applyBorder="1" applyAlignment="1" applyProtection="1">
      <alignment horizontal="center" wrapText="1"/>
      <protection hidden="1"/>
    </xf>
    <xf numFmtId="49" fontId="6" fillId="0" borderId="20" xfId="53" applyNumberFormat="1" applyFont="1" applyFill="1" applyBorder="1" applyAlignment="1" applyProtection="1">
      <alignment horizontal="center" wrapText="1"/>
      <protection hidden="1"/>
    </xf>
    <xf numFmtId="4" fontId="6" fillId="0" borderId="13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wrapText="1"/>
    </xf>
    <xf numFmtId="4" fontId="6" fillId="0" borderId="12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6" fillId="0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vertical="center" wrapText="1"/>
    </xf>
    <xf numFmtId="168" fontId="7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center"/>
    </xf>
    <xf numFmtId="0" fontId="7" fillId="0" borderId="12" xfId="53" applyFont="1" applyBorder="1" applyAlignment="1">
      <alignment horizontal="left" vertical="center" wrapText="1"/>
      <protection/>
    </xf>
    <xf numFmtId="168" fontId="4" fillId="0" borderId="20" xfId="53" applyNumberFormat="1" applyFont="1" applyFill="1" applyBorder="1" applyAlignment="1" applyProtection="1">
      <alignment horizontal="center" vertical="center" wrapText="1"/>
      <protection hidden="1"/>
    </xf>
    <xf numFmtId="171" fontId="4" fillId="0" borderId="12" xfId="53" applyNumberFormat="1" applyFont="1" applyFill="1" applyBorder="1" applyAlignment="1" applyProtection="1">
      <alignment horizontal="center" vertical="center" wrapText="1"/>
      <protection hidden="1"/>
    </xf>
    <xf numFmtId="168" fontId="3" fillId="0" borderId="27" xfId="53" applyNumberFormat="1" applyFont="1" applyFill="1" applyBorder="1" applyAlignment="1" applyProtection="1">
      <alignment horizontal="center" vertical="center" wrapText="1"/>
      <protection hidden="1"/>
    </xf>
    <xf numFmtId="171" fontId="6" fillId="0" borderId="12" xfId="53" applyNumberFormat="1" applyFont="1" applyBorder="1" applyAlignment="1">
      <alignment horizontal="center" vertical="center"/>
      <protection/>
    </xf>
    <xf numFmtId="171" fontId="3" fillId="0" borderId="12" xfId="53" applyNumberFormat="1" applyFont="1" applyBorder="1" applyAlignment="1">
      <alignment horizontal="center"/>
      <protection/>
    </xf>
    <xf numFmtId="165" fontId="17" fillId="0" borderId="20" xfId="53" applyNumberFormat="1" applyFont="1" applyFill="1" applyBorder="1" applyAlignment="1" applyProtection="1">
      <alignment horizontal="center" wrapText="1"/>
      <protection hidden="1"/>
    </xf>
    <xf numFmtId="171" fontId="17" fillId="0" borderId="12" xfId="53" applyNumberFormat="1" applyFont="1" applyBorder="1" applyAlignment="1">
      <alignment horizontal="center"/>
      <protection/>
    </xf>
    <xf numFmtId="171" fontId="6" fillId="0" borderId="12" xfId="53" applyNumberFormat="1" applyFont="1" applyBorder="1" applyAlignment="1">
      <alignment horizontal="center"/>
      <protection/>
    </xf>
    <xf numFmtId="171" fontId="3" fillId="0" borderId="12" xfId="53" applyNumberFormat="1" applyFont="1" applyFill="1" applyBorder="1" applyAlignment="1" applyProtection="1">
      <alignment horizontal="center" wrapText="1"/>
      <protection hidden="1"/>
    </xf>
    <xf numFmtId="170" fontId="7" fillId="0" borderId="12" xfId="53" applyNumberFormat="1" applyFont="1" applyFill="1" applyBorder="1" applyAlignment="1" applyProtection="1">
      <alignment horizontal="center" wrapText="1"/>
      <protection hidden="1"/>
    </xf>
    <xf numFmtId="171" fontId="7" fillId="0" borderId="12" xfId="53" applyNumberFormat="1" applyFont="1" applyFill="1" applyBorder="1" applyAlignment="1" applyProtection="1">
      <alignment horizontal="center" wrapText="1"/>
      <protection hidden="1"/>
    </xf>
    <xf numFmtId="171" fontId="6" fillId="0" borderId="12" xfId="53" applyNumberFormat="1" applyFont="1" applyFill="1" applyBorder="1" applyAlignment="1" applyProtection="1">
      <alignment horizontal="center" wrapText="1"/>
      <protection hidden="1"/>
    </xf>
    <xf numFmtId="170" fontId="6" fillId="0" borderId="12" xfId="53" applyNumberFormat="1" applyFont="1" applyFill="1" applyBorder="1" applyAlignment="1" applyProtection="1">
      <alignment horizontal="center" wrapText="1"/>
      <protection hidden="1"/>
    </xf>
    <xf numFmtId="171" fontId="20" fillId="0" borderId="12" xfId="53" applyNumberFormat="1" applyFont="1" applyBorder="1" applyAlignment="1">
      <alignment horizontal="center"/>
      <protection/>
    </xf>
    <xf numFmtId="171" fontId="17" fillId="0" borderId="12" xfId="53" applyNumberFormat="1" applyFont="1" applyFill="1" applyBorder="1" applyAlignment="1" applyProtection="1">
      <alignment horizontal="center" wrapText="1"/>
      <protection hidden="1"/>
    </xf>
    <xf numFmtId="170" fontId="3" fillId="0" borderId="12" xfId="53" applyNumberFormat="1" applyFont="1" applyFill="1" applyBorder="1" applyAlignment="1" applyProtection="1">
      <alignment horizontal="center" wrapText="1"/>
      <protection hidden="1"/>
    </xf>
    <xf numFmtId="170" fontId="7" fillId="0" borderId="21" xfId="53" applyNumberFormat="1" applyFont="1" applyFill="1" applyBorder="1" applyAlignment="1" applyProtection="1">
      <alignment horizontal="center" wrapText="1"/>
      <protection hidden="1"/>
    </xf>
    <xf numFmtId="0" fontId="7" fillId="0" borderId="20" xfId="52" applyNumberFormat="1" applyFont="1" applyFill="1" applyBorder="1" applyAlignment="1" applyProtection="1">
      <alignment vertical="center" wrapText="1"/>
      <protection hidden="1"/>
    </xf>
    <xf numFmtId="168" fontId="7" fillId="0" borderId="12" xfId="52" applyNumberFormat="1" applyFont="1" applyFill="1" applyBorder="1" applyAlignment="1" applyProtection="1">
      <alignment horizontal="center"/>
      <protection hidden="1"/>
    </xf>
    <xf numFmtId="0" fontId="3" fillId="0" borderId="12" xfId="0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/>
    </xf>
    <xf numFmtId="171" fontId="3" fillId="0" borderId="12" xfId="0" applyNumberFormat="1" applyFont="1" applyBorder="1" applyAlignment="1">
      <alignment horizontal="center"/>
    </xf>
    <xf numFmtId="173" fontId="6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2" fontId="7" fillId="0" borderId="12" xfId="53" applyNumberFormat="1" applyFont="1" applyBorder="1" applyAlignment="1">
      <alignment horizontal="center"/>
      <protection/>
    </xf>
    <xf numFmtId="174" fontId="10" fillId="0" borderId="12" xfId="53" applyNumberFormat="1" applyFont="1" applyFill="1" applyBorder="1" applyAlignment="1" applyProtection="1">
      <alignment horizontal="center" vertical="center" wrapText="1"/>
      <protection hidden="1"/>
    </xf>
    <xf numFmtId="171" fontId="7" fillId="0" borderId="12" xfId="53" applyNumberFormat="1" applyFont="1" applyBorder="1" applyAlignment="1">
      <alignment horizontal="center"/>
      <protection/>
    </xf>
    <xf numFmtId="169" fontId="17" fillId="0" borderId="20" xfId="53" applyNumberFormat="1" applyFont="1" applyFill="1" applyBorder="1" applyAlignment="1" applyProtection="1">
      <alignment horizontal="center" wrapText="1"/>
      <protection hidden="1"/>
    </xf>
    <xf numFmtId="165" fontId="7" fillId="0" borderId="12" xfId="53" applyNumberFormat="1" applyFont="1" applyFill="1" applyBorder="1" applyAlignment="1" applyProtection="1">
      <alignment horizontal="center" wrapText="1"/>
      <protection hidden="1"/>
    </xf>
    <xf numFmtId="0" fontId="3" fillId="0" borderId="22" xfId="0" applyFont="1" applyBorder="1" applyAlignment="1">
      <alignment horizontal="center"/>
    </xf>
    <xf numFmtId="0" fontId="5" fillId="0" borderId="12" xfId="53" applyFont="1" applyBorder="1" applyAlignment="1">
      <alignment/>
      <protection/>
    </xf>
    <xf numFmtId="0" fontId="8" fillId="0" borderId="20" xfId="53" applyFont="1" applyBorder="1" applyAlignment="1">
      <alignment horizontal="left" vertical="center" wrapText="1"/>
      <protection/>
    </xf>
    <xf numFmtId="2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left" vertical="top" wrapText="1"/>
    </xf>
    <xf numFmtId="0" fontId="23" fillId="0" borderId="12" xfId="0" applyFont="1" applyBorder="1" applyAlignment="1">
      <alignment/>
    </xf>
    <xf numFmtId="2" fontId="7" fillId="0" borderId="12" xfId="0" applyNumberFormat="1" applyFont="1" applyBorder="1" applyAlignment="1">
      <alignment horizontal="center" vertical="center"/>
    </xf>
    <xf numFmtId="169" fontId="7" fillId="0" borderId="12" xfId="53" applyNumberFormat="1" applyFont="1" applyFill="1" applyBorder="1" applyAlignment="1" applyProtection="1">
      <alignment horizontal="center" wrapText="1"/>
      <protection hidden="1"/>
    </xf>
    <xf numFmtId="173" fontId="7" fillId="0" borderId="12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26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9" fillId="0" borderId="0" xfId="53" applyFont="1" applyBorder="1">
      <alignment/>
      <protection/>
    </xf>
    <xf numFmtId="0" fontId="9" fillId="0" borderId="12" xfId="53" applyFont="1" applyBorder="1">
      <alignment/>
      <protection/>
    </xf>
    <xf numFmtId="0" fontId="7" fillId="0" borderId="12" xfId="53" applyFont="1" applyBorder="1" applyAlignment="1">
      <alignment horizontal="left" vertical="center"/>
      <protection/>
    </xf>
    <xf numFmtId="0" fontId="3" fillId="0" borderId="26" xfId="0" applyFont="1" applyBorder="1" applyAlignment="1">
      <alignment horizontal="left" vertical="center" wrapText="1"/>
    </xf>
    <xf numFmtId="169" fontId="3" fillId="0" borderId="20" xfId="53" applyNumberFormat="1" applyFont="1" applyFill="1" applyBorder="1" applyAlignment="1" applyProtection="1">
      <alignment horizontal="center" wrapText="1"/>
      <protection hidden="1"/>
    </xf>
    <xf numFmtId="170" fontId="19" fillId="0" borderId="12" xfId="53" applyNumberFormat="1" applyFont="1" applyFill="1" applyBorder="1" applyAlignment="1" applyProtection="1">
      <alignment horizontal="center" wrapText="1"/>
      <protection hidden="1"/>
    </xf>
    <xf numFmtId="0" fontId="3" fillId="0" borderId="26" xfId="0" applyFont="1" applyBorder="1" applyAlignment="1">
      <alignment wrapText="1"/>
    </xf>
    <xf numFmtId="0" fontId="17" fillId="0" borderId="20" xfId="53" applyFont="1" applyBorder="1" applyAlignment="1">
      <alignment horizontal="left" vertical="center"/>
      <protection/>
    </xf>
    <xf numFmtId="0" fontId="9" fillId="0" borderId="0" xfId="53" applyFont="1" applyFill="1" applyProtection="1">
      <alignment/>
      <protection hidden="1"/>
    </xf>
    <xf numFmtId="0" fontId="13" fillId="0" borderId="28" xfId="53" applyNumberFormat="1" applyFont="1" applyFill="1" applyBorder="1" applyAlignment="1" applyProtection="1">
      <alignment horizontal="center" vertical="center"/>
      <protection hidden="1"/>
    </xf>
    <xf numFmtId="0" fontId="13" fillId="0" borderId="29" xfId="53" applyNumberFormat="1" applyFont="1" applyFill="1" applyBorder="1" applyAlignment="1" applyProtection="1">
      <alignment horizontal="center" vertical="center"/>
      <protection hidden="1"/>
    </xf>
    <xf numFmtId="0" fontId="9" fillId="0" borderId="0" xfId="53" applyFont="1" applyAlignment="1" applyProtection="1">
      <alignment horizontal="left"/>
      <protection hidden="1"/>
    </xf>
    <xf numFmtId="0" fontId="9" fillId="0" borderId="0" xfId="53" applyFont="1" applyProtection="1">
      <alignment/>
      <protection hidden="1"/>
    </xf>
    <xf numFmtId="0" fontId="9" fillId="0" borderId="0" xfId="53" applyFont="1" applyAlignment="1">
      <alignment horizontal="left"/>
      <protection/>
    </xf>
    <xf numFmtId="0" fontId="9" fillId="0" borderId="0" xfId="53" applyFont="1">
      <alignment/>
      <protection/>
    </xf>
    <xf numFmtId="0" fontId="0" fillId="0" borderId="12" xfId="0" applyFont="1" applyBorder="1" applyAlignment="1">
      <alignment/>
    </xf>
    <xf numFmtId="172" fontId="3" fillId="0" borderId="20" xfId="52" applyNumberFormat="1" applyFont="1" applyFill="1" applyBorder="1" applyAlignment="1" applyProtection="1">
      <alignment horizontal="center"/>
      <protection hidden="1"/>
    </xf>
    <xf numFmtId="49" fontId="3" fillId="0" borderId="20" xfId="53" applyNumberFormat="1" applyFont="1" applyFill="1" applyBorder="1" applyAlignment="1" applyProtection="1">
      <alignment horizontal="center" wrapText="1"/>
      <protection hidden="1"/>
    </xf>
    <xf numFmtId="0" fontId="6" fillId="0" borderId="2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52" applyNumberFormat="1" applyFont="1" applyFill="1" applyBorder="1" applyAlignment="1" applyProtection="1">
      <alignment vertical="top" wrapText="1"/>
      <protection hidden="1"/>
    </xf>
    <xf numFmtId="0" fontId="3" fillId="0" borderId="12" xfId="53" applyFont="1" applyBorder="1" applyAlignment="1">
      <alignment horizontal="center"/>
      <protection/>
    </xf>
    <xf numFmtId="49" fontId="3" fillId="0" borderId="29" xfId="0" applyNumberFormat="1" applyFont="1" applyBorder="1" applyAlignment="1">
      <alignment horizontal="center"/>
    </xf>
    <xf numFmtId="167" fontId="3" fillId="0" borderId="26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3" xfId="0" applyFont="1" applyBorder="1" applyAlignment="1">
      <alignment vertical="center" wrapText="1"/>
    </xf>
    <xf numFmtId="0" fontId="9" fillId="0" borderId="0" xfId="53" applyFont="1" applyBorder="1" applyAlignment="1">
      <alignment vertical="center"/>
      <protection/>
    </xf>
    <xf numFmtId="165" fontId="3" fillId="0" borderId="20" xfId="53" applyNumberFormat="1" applyFont="1" applyFill="1" applyBorder="1" applyAlignment="1" applyProtection="1">
      <alignment horizontal="center" wrapText="1"/>
      <protection hidden="1"/>
    </xf>
    <xf numFmtId="165" fontId="3" fillId="0" borderId="27" xfId="53" applyNumberFormat="1" applyFont="1" applyFill="1" applyBorder="1" applyAlignment="1" applyProtection="1">
      <alignment horizontal="center" wrapText="1"/>
      <protection hidden="1"/>
    </xf>
    <xf numFmtId="165" fontId="3" fillId="0" borderId="21" xfId="53" applyNumberFormat="1" applyFont="1" applyFill="1" applyBorder="1" applyAlignment="1" applyProtection="1">
      <alignment horizontal="center" wrapText="1"/>
      <protection hidden="1"/>
    </xf>
    <xf numFmtId="168" fontId="3" fillId="0" borderId="12" xfId="52" applyNumberFormat="1" applyFont="1" applyFill="1" applyBorder="1" applyAlignment="1" applyProtection="1">
      <alignment horizontal="center"/>
      <protection hidden="1"/>
    </xf>
    <xf numFmtId="0" fontId="3" fillId="0" borderId="20" xfId="53" applyFont="1" applyBorder="1" applyAlignment="1">
      <alignment horizontal="left" vertical="center" wrapText="1"/>
      <protection/>
    </xf>
    <xf numFmtId="170" fontId="3" fillId="0" borderId="21" xfId="53" applyNumberFormat="1" applyFont="1" applyFill="1" applyBorder="1" applyAlignment="1" applyProtection="1">
      <alignment horizontal="center" wrapText="1"/>
      <protection hidden="1"/>
    </xf>
    <xf numFmtId="171" fontId="3" fillId="0" borderId="21" xfId="53" applyNumberFormat="1" applyFont="1" applyFill="1" applyBorder="1" applyAlignment="1" applyProtection="1">
      <alignment horizontal="center" wrapText="1"/>
      <protection hidden="1"/>
    </xf>
    <xf numFmtId="2" fontId="6" fillId="0" borderId="13" xfId="0" applyNumberFormat="1" applyFont="1" applyBorder="1" applyAlignment="1">
      <alignment horizontal="center"/>
    </xf>
    <xf numFmtId="0" fontId="3" fillId="0" borderId="20" xfId="52" applyNumberFormat="1" applyFont="1" applyFill="1" applyBorder="1" applyAlignment="1" applyProtection="1">
      <alignment wrapText="1"/>
      <protection hidden="1"/>
    </xf>
    <xf numFmtId="0" fontId="4" fillId="0" borderId="0" xfId="53" applyFont="1" applyFill="1" applyAlignment="1" applyProtection="1">
      <alignment horizontal="left"/>
      <protection hidden="1"/>
    </xf>
    <xf numFmtId="173" fontId="4" fillId="0" borderId="0" xfId="53" applyNumberFormat="1" applyFont="1" applyFill="1" applyProtection="1">
      <alignment/>
      <protection hidden="1"/>
    </xf>
    <xf numFmtId="0" fontId="7" fillId="0" borderId="12" xfId="0" applyFont="1" applyBorder="1" applyAlignment="1">
      <alignment wrapText="1"/>
    </xf>
    <xf numFmtId="0" fontId="6" fillId="0" borderId="13" xfId="0" applyFont="1" applyFill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167" fontId="5" fillId="0" borderId="22" xfId="53" applyNumberFormat="1" applyFont="1" applyFill="1" applyBorder="1" applyAlignment="1" applyProtection="1">
      <alignment horizontal="left" vertical="center" wrapText="1"/>
      <protection hidden="1"/>
    </xf>
    <xf numFmtId="0" fontId="21" fillId="0" borderId="0" xfId="53" applyFont="1" applyAlignment="1" applyProtection="1">
      <alignment horizontal="center"/>
      <protection hidden="1"/>
    </xf>
    <xf numFmtId="4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7" fillId="0" borderId="12" xfId="53" applyFont="1" applyBorder="1">
      <alignment/>
      <protection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center"/>
    </xf>
    <xf numFmtId="0" fontId="9" fillId="0" borderId="21" xfId="53" applyFont="1" applyBorder="1">
      <alignment/>
      <protection/>
    </xf>
    <xf numFmtId="0" fontId="3" fillId="0" borderId="20" xfId="52" applyNumberFormat="1" applyFont="1" applyFill="1" applyBorder="1" applyAlignment="1" applyProtection="1">
      <alignment vertical="center" wrapText="1"/>
      <protection hidden="1"/>
    </xf>
    <xf numFmtId="0" fontId="3" fillId="0" borderId="13" xfId="0" applyFont="1" applyBorder="1" applyAlignment="1">
      <alignment horizontal="left" vertical="center" wrapText="1"/>
    </xf>
    <xf numFmtId="0" fontId="3" fillId="0" borderId="20" xfId="53" applyFont="1" applyBorder="1" applyAlignment="1">
      <alignment vertical="center" wrapText="1"/>
      <protection/>
    </xf>
    <xf numFmtId="0" fontId="7" fillId="0" borderId="29" xfId="0" applyFont="1" applyBorder="1" applyAlignment="1">
      <alignment wrapText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168" fontId="7" fillId="0" borderId="27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>
      <alignment vertical="top" wrapText="1"/>
    </xf>
    <xf numFmtId="0" fontId="7" fillId="0" borderId="13" xfId="0" applyFont="1" applyBorder="1" applyAlignment="1">
      <alignment horizontal="center" vertical="center"/>
    </xf>
    <xf numFmtId="167" fontId="5" fillId="0" borderId="20" xfId="53" applyNumberFormat="1" applyFont="1" applyFill="1" applyBorder="1" applyAlignment="1" applyProtection="1">
      <alignment horizontal="left" vertical="center" wrapText="1"/>
      <protection hidden="1"/>
    </xf>
    <xf numFmtId="0" fontId="2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vertical="top" wrapText="1"/>
    </xf>
    <xf numFmtId="169" fontId="3" fillId="0" borderId="27" xfId="53" applyNumberFormat="1" applyFont="1" applyFill="1" applyBorder="1" applyAlignment="1" applyProtection="1">
      <alignment horizontal="center" vertical="center" wrapText="1"/>
      <protection hidden="1"/>
    </xf>
    <xf numFmtId="4" fontId="7" fillId="0" borderId="13" xfId="0" applyNumberFormat="1" applyFont="1" applyFill="1" applyBorder="1" applyAlignment="1">
      <alignment horizontal="center" vertical="center" wrapText="1"/>
    </xf>
    <xf numFmtId="171" fontId="3" fillId="0" borderId="12" xfId="53" applyNumberFormat="1" applyFont="1" applyBorder="1" applyAlignment="1">
      <alignment horizontal="center" vertical="center"/>
      <protection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167" fontId="3" fillId="0" borderId="12" xfId="53" applyNumberFormat="1" applyFont="1" applyFill="1" applyBorder="1" applyAlignment="1" applyProtection="1">
      <alignment horizontal="center" wrapText="1"/>
      <protection hidden="1"/>
    </xf>
    <xf numFmtId="0" fontId="3" fillId="0" borderId="13" xfId="0" applyFont="1" applyBorder="1" applyAlignment="1">
      <alignment wrapText="1"/>
    </xf>
    <xf numFmtId="165" fontId="3" fillId="0" borderId="12" xfId="53" applyNumberFormat="1" applyFont="1" applyFill="1" applyBorder="1" applyAlignment="1" applyProtection="1">
      <alignment horizontal="center" wrapText="1"/>
      <protection hidden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170" fontId="7" fillId="0" borderId="22" xfId="53" applyNumberFormat="1" applyFont="1" applyFill="1" applyBorder="1" applyAlignment="1" applyProtection="1">
      <alignment horizontal="center" wrapText="1"/>
      <protection hidden="1"/>
    </xf>
    <xf numFmtId="169" fontId="3" fillId="0" borderId="3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20" xfId="52" applyNumberFormat="1" applyFont="1" applyFill="1" applyBorder="1" applyAlignment="1" applyProtection="1">
      <alignment vertical="top" wrapText="1"/>
      <protection hidden="1"/>
    </xf>
    <xf numFmtId="170" fontId="17" fillId="0" borderId="12" xfId="53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vertical="center" wrapText="1"/>
    </xf>
    <xf numFmtId="2" fontId="3" fillId="0" borderId="22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vertical="center" wrapText="1"/>
    </xf>
    <xf numFmtId="0" fontId="7" fillId="0" borderId="12" xfId="0" applyFont="1" applyBorder="1" applyAlignment="1">
      <alignment/>
    </xf>
    <xf numFmtId="0" fontId="7" fillId="0" borderId="29" xfId="53" applyFont="1" applyBorder="1">
      <alignment/>
      <protection/>
    </xf>
    <xf numFmtId="0" fontId="3" fillId="0" borderId="13" xfId="0" applyFont="1" applyBorder="1" applyAlignment="1">
      <alignment vertical="center" wrapText="1"/>
    </xf>
    <xf numFmtId="0" fontId="25" fillId="0" borderId="12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horizontal="center"/>
    </xf>
    <xf numFmtId="167" fontId="5" fillId="0" borderId="20" xfId="53" applyNumberFormat="1" applyFont="1" applyFill="1" applyBorder="1" applyAlignment="1" applyProtection="1">
      <alignment horizontal="left" vertical="center" wrapText="1"/>
      <protection hidden="1"/>
    </xf>
    <xf numFmtId="167" fontId="5" fillId="0" borderId="23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3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31" xfId="53" applyNumberFormat="1" applyFont="1" applyFill="1" applyBorder="1" applyAlignment="1" applyProtection="1">
      <alignment horizontal="center" wrapText="1"/>
      <protection hidden="1"/>
    </xf>
    <xf numFmtId="0" fontId="4" fillId="0" borderId="32" xfId="53" applyNumberFormat="1" applyFont="1" applyFill="1" applyBorder="1" applyAlignment="1" applyProtection="1">
      <alignment horizontal="center" wrapText="1"/>
      <protection hidden="1"/>
    </xf>
    <xf numFmtId="0" fontId="4" fillId="0" borderId="33" xfId="53" applyNumberFormat="1" applyFont="1" applyFill="1" applyBorder="1" applyAlignment="1" applyProtection="1">
      <alignment horizontal="center" wrapText="1"/>
      <protection hidden="1"/>
    </xf>
    <xf numFmtId="0" fontId="4" fillId="0" borderId="28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29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15" fillId="0" borderId="29" xfId="53" applyNumberFormat="1" applyFont="1" applyFill="1" applyBorder="1" applyAlignment="1" applyProtection="1">
      <alignment horizontal="center" vertical="center" textRotation="90" wrapText="1"/>
      <protection hidden="1"/>
    </xf>
    <xf numFmtId="0" fontId="15" fillId="0" borderId="13" xfId="53" applyNumberFormat="1" applyFont="1" applyFill="1" applyBorder="1" applyAlignment="1" applyProtection="1">
      <alignment horizontal="center" vertical="center" textRotation="90" wrapText="1"/>
      <protection hidden="1"/>
    </xf>
    <xf numFmtId="0" fontId="22" fillId="0" borderId="29" xfId="53" applyNumberFormat="1" applyFont="1" applyFill="1" applyBorder="1" applyAlignment="1" applyProtection="1">
      <alignment horizontal="center" vertical="center" textRotation="90" wrapText="1"/>
      <protection hidden="1"/>
    </xf>
    <xf numFmtId="0" fontId="22" fillId="0" borderId="13" xfId="53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3" applyFont="1" applyFill="1" applyAlignment="1" applyProtection="1">
      <alignment horizontal="right" wrapText="1"/>
      <protection hidden="1"/>
    </xf>
    <xf numFmtId="0" fontId="3" fillId="0" borderId="0" xfId="53" applyFont="1" applyFill="1" applyAlignment="1" applyProtection="1">
      <alignment horizontal="right"/>
      <protection hidden="1"/>
    </xf>
    <xf numFmtId="0" fontId="3" fillId="0" borderId="0" xfId="53" applyNumberFormat="1" applyFont="1" applyFill="1" applyAlignment="1" applyProtection="1">
      <alignment horizontal="right"/>
      <protection hidden="1"/>
    </xf>
    <xf numFmtId="0" fontId="10" fillId="0" borderId="34" xfId="53" applyNumberFormat="1" applyFont="1" applyFill="1" applyBorder="1" applyAlignment="1" applyProtection="1">
      <alignment horizontal="left" vertical="center"/>
      <protection hidden="1"/>
    </xf>
    <xf numFmtId="0" fontId="10" fillId="0" borderId="35" xfId="53" applyNumberFormat="1" applyFont="1" applyFill="1" applyBorder="1" applyAlignment="1" applyProtection="1">
      <alignment horizontal="left" vertical="center"/>
      <protection hidden="1"/>
    </xf>
    <xf numFmtId="0" fontId="10" fillId="0" borderId="18" xfId="53" applyNumberFormat="1" applyFont="1" applyFill="1" applyBorder="1" applyAlignment="1" applyProtection="1">
      <alignment horizontal="left" vertical="center"/>
      <protection hidden="1"/>
    </xf>
    <xf numFmtId="0" fontId="3" fillId="0" borderId="36" xfId="53" applyNumberFormat="1" applyFont="1" applyFill="1" applyBorder="1" applyAlignment="1" applyProtection="1">
      <alignment horizontal="left"/>
      <protection hidden="1"/>
    </xf>
    <xf numFmtId="0" fontId="3" fillId="0" borderId="37" xfId="53" applyNumberFormat="1" applyFont="1" applyFill="1" applyBorder="1" applyAlignment="1" applyProtection="1">
      <alignment horizontal="left"/>
      <protection hidden="1"/>
    </xf>
    <xf numFmtId="0" fontId="3" fillId="0" borderId="38" xfId="53" applyNumberFormat="1" applyFont="1" applyFill="1" applyBorder="1" applyAlignment="1" applyProtection="1">
      <alignment horizontal="left"/>
      <protection hidden="1"/>
    </xf>
    <xf numFmtId="0" fontId="4" fillId="0" borderId="0" xfId="53" applyFont="1" applyAlignment="1" applyProtection="1">
      <alignment horizontal="center"/>
      <protection hidden="1"/>
    </xf>
    <xf numFmtId="0" fontId="3" fillId="0" borderId="0" xfId="53" applyFont="1" applyFill="1" applyAlignment="1" applyProtection="1">
      <alignment horizontal="right" vertical="center"/>
      <protection hidden="1"/>
    </xf>
    <xf numFmtId="0" fontId="10" fillId="0" borderId="0" xfId="53" applyNumberFormat="1" applyFont="1" applyFill="1" applyAlignment="1" applyProtection="1">
      <alignment horizontal="center" vertical="center"/>
      <protection hidden="1"/>
    </xf>
    <xf numFmtId="0" fontId="10" fillId="0" borderId="0" xfId="53" applyFont="1" applyAlignment="1">
      <alignment horizontal="center"/>
      <protection/>
    </xf>
    <xf numFmtId="0" fontId="4" fillId="0" borderId="39" xfId="53" applyFont="1" applyFill="1" applyBorder="1" applyAlignment="1" applyProtection="1">
      <alignment horizontal="center" vertical="center"/>
      <protection hidden="1"/>
    </xf>
    <xf numFmtId="0" fontId="4" fillId="0" borderId="40" xfId="53" applyFont="1" applyFill="1" applyBorder="1" applyAlignment="1" applyProtection="1">
      <alignment horizontal="center" vertical="center"/>
      <protection hidden="1"/>
    </xf>
    <xf numFmtId="0" fontId="4" fillId="0" borderId="41" xfId="53" applyFont="1" applyFill="1" applyBorder="1" applyAlignment="1" applyProtection="1">
      <alignment horizontal="center" vertical="center"/>
      <protection hidden="1"/>
    </xf>
    <xf numFmtId="0" fontId="3" fillId="0" borderId="28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Fill="1" applyAlignment="1" applyProtection="1">
      <alignment horizontal="right" vertical="center" wrapText="1"/>
      <protection hidden="1"/>
    </xf>
    <xf numFmtId="0" fontId="3" fillId="0" borderId="0" xfId="53" applyNumberFormat="1" applyFont="1" applyFill="1" applyAlignment="1" applyProtection="1">
      <alignment horizontal="right" vertical="center"/>
      <protection hidden="1"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view="pageBreakPreview" zoomScaleNormal="75" zoomScaleSheetLayoutView="100" zoomScalePageLayoutView="0" workbookViewId="0" topLeftCell="A1">
      <pane xSplit="1" ySplit="10" topLeftCell="B1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3" sqref="B53"/>
    </sheetView>
  </sheetViews>
  <sheetFormatPr defaultColWidth="9.00390625" defaultRowHeight="12.75"/>
  <cols>
    <col min="1" max="1" width="72.00390625" style="0" customWidth="1"/>
    <col min="2" max="2" width="27.75390625" style="0" customWidth="1"/>
    <col min="3" max="3" width="17.375" style="1" customWidth="1"/>
    <col min="4" max="4" width="9.25390625" style="0" bestFit="1" customWidth="1"/>
  </cols>
  <sheetData>
    <row r="1" spans="2:4" ht="21.75" customHeight="1">
      <c r="B1" s="274" t="s">
        <v>434</v>
      </c>
      <c r="C1" s="274"/>
      <c r="D1" s="5"/>
    </row>
    <row r="2" spans="2:4" ht="14.25" customHeight="1">
      <c r="B2" s="274" t="s">
        <v>73</v>
      </c>
      <c r="C2" s="274"/>
      <c r="D2" s="5"/>
    </row>
    <row r="3" spans="1:4" ht="15" customHeight="1">
      <c r="A3" s="6"/>
      <c r="B3" s="274" t="s">
        <v>74</v>
      </c>
      <c r="C3" s="274"/>
      <c r="D3" s="5"/>
    </row>
    <row r="4" spans="2:4" ht="15.75">
      <c r="B4" s="274" t="s">
        <v>44</v>
      </c>
      <c r="C4" s="274"/>
      <c r="D4" s="5"/>
    </row>
    <row r="5" spans="2:4" ht="15.75">
      <c r="B5" s="27"/>
      <c r="C5" s="27"/>
      <c r="D5" s="5"/>
    </row>
    <row r="6" spans="1:3" ht="19.5" customHeight="1">
      <c r="A6" s="273" t="s">
        <v>67</v>
      </c>
      <c r="B6" s="273"/>
      <c r="C6" s="273"/>
    </row>
    <row r="7" spans="1:3" ht="19.5" customHeight="1">
      <c r="A7" s="273" t="s">
        <v>61</v>
      </c>
      <c r="B7" s="273"/>
      <c r="C7" s="273"/>
    </row>
    <row r="8" spans="1:6" ht="17.25" customHeight="1">
      <c r="A8" s="273" t="s">
        <v>393</v>
      </c>
      <c r="B8" s="273"/>
      <c r="C8" s="273"/>
      <c r="E8" s="4"/>
      <c r="F8" s="4"/>
    </row>
    <row r="9" spans="2:6" ht="9.75" customHeight="1" thickBot="1">
      <c r="B9" s="3"/>
      <c r="C9" s="7"/>
      <c r="E9" s="4"/>
      <c r="F9" s="4"/>
    </row>
    <row r="10" spans="1:3" ht="34.5" customHeight="1" thickBot="1">
      <c r="A10" s="130" t="s">
        <v>48</v>
      </c>
      <c r="B10" s="131" t="s">
        <v>59</v>
      </c>
      <c r="C10" s="132" t="s">
        <v>70</v>
      </c>
    </row>
    <row r="11" spans="1:3" ht="18.75" customHeight="1">
      <c r="A11" s="269" t="s">
        <v>49</v>
      </c>
      <c r="B11" s="21" t="s">
        <v>388</v>
      </c>
      <c r="C11" s="120">
        <f>C12</f>
        <v>21758000</v>
      </c>
    </row>
    <row r="12" spans="1:3" ht="18.75" customHeight="1">
      <c r="A12" s="9" t="s">
        <v>63</v>
      </c>
      <c r="B12" s="19" t="s">
        <v>62</v>
      </c>
      <c r="C12" s="123">
        <f>C13+C14+C15</f>
        <v>21758000</v>
      </c>
    </row>
    <row r="13" spans="1:3" ht="64.5" customHeight="1">
      <c r="A13" s="220" t="s">
        <v>196</v>
      </c>
      <c r="B13" s="20" t="s">
        <v>71</v>
      </c>
      <c r="C13" s="121">
        <v>21688000</v>
      </c>
    </row>
    <row r="14" spans="1:3" ht="108" customHeight="1">
      <c r="A14" s="235" t="s">
        <v>197</v>
      </c>
      <c r="B14" s="20" t="s">
        <v>72</v>
      </c>
      <c r="C14" s="121">
        <v>20000</v>
      </c>
    </row>
    <row r="15" spans="1:3" ht="33.75" customHeight="1">
      <c r="A15" s="171" t="s">
        <v>176</v>
      </c>
      <c r="B15" s="20" t="s">
        <v>177</v>
      </c>
      <c r="C15" s="121">
        <v>50000</v>
      </c>
    </row>
    <row r="16" spans="1:3" ht="33.75" customHeight="1">
      <c r="A16" s="117" t="s">
        <v>154</v>
      </c>
      <c r="B16" s="179" t="s">
        <v>389</v>
      </c>
      <c r="C16" s="216">
        <f>C17</f>
        <v>1856445</v>
      </c>
    </row>
    <row r="17" spans="1:3" ht="33.75" customHeight="1">
      <c r="A17" s="99" t="s">
        <v>155</v>
      </c>
      <c r="B17" s="19" t="s">
        <v>170</v>
      </c>
      <c r="C17" s="104">
        <f>C18+C19+C20+C21</f>
        <v>1856445</v>
      </c>
    </row>
    <row r="18" spans="1:3" ht="63" customHeight="1">
      <c r="A18" s="172" t="s">
        <v>171</v>
      </c>
      <c r="B18" s="20" t="s">
        <v>172</v>
      </c>
      <c r="C18" s="170">
        <v>633960</v>
      </c>
    </row>
    <row r="19" spans="1:3" ht="78" customHeight="1">
      <c r="A19" s="172" t="s">
        <v>330</v>
      </c>
      <c r="B19" s="20" t="s">
        <v>173</v>
      </c>
      <c r="C19" s="170">
        <v>6315</v>
      </c>
    </row>
    <row r="20" spans="1:3" ht="62.25" customHeight="1">
      <c r="A20" s="172" t="s">
        <v>331</v>
      </c>
      <c r="B20" s="20" t="s">
        <v>174</v>
      </c>
      <c r="C20" s="170">
        <v>1342970</v>
      </c>
    </row>
    <row r="21" spans="1:3" ht="62.25" customHeight="1">
      <c r="A21" s="172" t="s">
        <v>332</v>
      </c>
      <c r="B21" s="20" t="s">
        <v>175</v>
      </c>
      <c r="C21" s="170">
        <v>-126800</v>
      </c>
    </row>
    <row r="22" spans="1:3" ht="21" customHeight="1">
      <c r="A22" s="238" t="s">
        <v>400</v>
      </c>
      <c r="B22" s="21" t="s">
        <v>401</v>
      </c>
      <c r="C22" s="120">
        <f>C23</f>
        <v>1000</v>
      </c>
    </row>
    <row r="23" spans="1:3" ht="18" customHeight="1">
      <c r="A23" s="171" t="s">
        <v>402</v>
      </c>
      <c r="B23" s="239" t="s">
        <v>403</v>
      </c>
      <c r="C23" s="244">
        <v>1000</v>
      </c>
    </row>
    <row r="24" spans="1:3" ht="19.5" customHeight="1">
      <c r="A24" s="15" t="s">
        <v>50</v>
      </c>
      <c r="B24" s="22" t="s">
        <v>390</v>
      </c>
      <c r="C24" s="122">
        <f>C25+C26</f>
        <v>13706000</v>
      </c>
    </row>
    <row r="25" spans="1:3" ht="51" customHeight="1">
      <c r="A25" s="9" t="s">
        <v>187</v>
      </c>
      <c r="B25" s="19" t="s">
        <v>188</v>
      </c>
      <c r="C25" s="123">
        <v>2809000</v>
      </c>
    </row>
    <row r="26" spans="1:3" ht="17.25" customHeight="1">
      <c r="A26" s="9" t="s">
        <v>64</v>
      </c>
      <c r="B26" s="19" t="s">
        <v>53</v>
      </c>
      <c r="C26" s="123">
        <f>C27+C28</f>
        <v>10897000</v>
      </c>
    </row>
    <row r="27" spans="1:3" ht="31.5" customHeight="1">
      <c r="A27" s="13" t="s">
        <v>184</v>
      </c>
      <c r="B27" s="20" t="s">
        <v>185</v>
      </c>
      <c r="C27" s="121">
        <v>7700000</v>
      </c>
    </row>
    <row r="28" spans="1:3" ht="38.25" customHeight="1">
      <c r="A28" s="207" t="s">
        <v>189</v>
      </c>
      <c r="B28" s="20" t="s">
        <v>186</v>
      </c>
      <c r="C28" s="121">
        <v>3197000</v>
      </c>
    </row>
    <row r="29" spans="1:3" ht="33.75" customHeight="1">
      <c r="A29" s="15" t="s">
        <v>51</v>
      </c>
      <c r="B29" s="23" t="s">
        <v>54</v>
      </c>
      <c r="C29" s="124">
        <f>C30+C32</f>
        <v>3150000</v>
      </c>
    </row>
    <row r="30" spans="1:3" ht="82.5" customHeight="1">
      <c r="A30" s="16" t="s">
        <v>60</v>
      </c>
      <c r="B30" s="19" t="s">
        <v>56</v>
      </c>
      <c r="C30" s="123">
        <f>SUM(C31:C31)</f>
        <v>1700000</v>
      </c>
    </row>
    <row r="31" spans="1:3" ht="83.25" customHeight="1">
      <c r="A31" s="17" t="s">
        <v>190</v>
      </c>
      <c r="B31" s="20" t="s">
        <v>198</v>
      </c>
      <c r="C31" s="121">
        <v>1700000</v>
      </c>
    </row>
    <row r="32" spans="1:3" ht="83.25" customHeight="1">
      <c r="A32" s="16" t="s">
        <v>191</v>
      </c>
      <c r="B32" s="19" t="s">
        <v>192</v>
      </c>
      <c r="C32" s="123">
        <v>1450000</v>
      </c>
    </row>
    <row r="33" spans="1:3" ht="19.5" customHeight="1">
      <c r="A33" s="200" t="s">
        <v>199</v>
      </c>
      <c r="B33" s="201" t="s">
        <v>200</v>
      </c>
      <c r="C33" s="124">
        <f>C34+C35</f>
        <v>470000</v>
      </c>
    </row>
    <row r="34" spans="1:3" ht="32.25" customHeight="1">
      <c r="A34" s="9" t="s">
        <v>201</v>
      </c>
      <c r="B34" s="167" t="s">
        <v>392</v>
      </c>
      <c r="C34" s="123">
        <v>60000</v>
      </c>
    </row>
    <row r="35" spans="1:3" ht="25.5" customHeight="1">
      <c r="A35" s="9" t="s">
        <v>442</v>
      </c>
      <c r="B35" s="249" t="s">
        <v>441</v>
      </c>
      <c r="C35" s="123">
        <v>410000</v>
      </c>
    </row>
    <row r="36" spans="1:3" ht="20.25" customHeight="1">
      <c r="A36" s="14" t="s">
        <v>52</v>
      </c>
      <c r="B36" s="22" t="s">
        <v>55</v>
      </c>
      <c r="C36" s="122">
        <f>C37</f>
        <v>400000</v>
      </c>
    </row>
    <row r="37" spans="1:3" ht="35.25" customHeight="1">
      <c r="A37" s="16" t="s">
        <v>193</v>
      </c>
      <c r="B37" s="19" t="s">
        <v>404</v>
      </c>
      <c r="C37" s="123">
        <v>400000</v>
      </c>
    </row>
    <row r="38" spans="1:3" ht="23.25" customHeight="1" thickBot="1">
      <c r="A38" s="18" t="s">
        <v>57</v>
      </c>
      <c r="B38" s="18"/>
      <c r="C38" s="125">
        <f>C16+C11+C24+C29+C37+C33+C22</f>
        <v>41341445</v>
      </c>
    </row>
    <row r="39" spans="1:3" ht="33.75" customHeight="1">
      <c r="A39" s="10" t="s">
        <v>65</v>
      </c>
      <c r="B39" s="8" t="s">
        <v>66</v>
      </c>
      <c r="C39" s="126">
        <v>57412808.92</v>
      </c>
    </row>
    <row r="40" spans="1:3" ht="18" customHeight="1">
      <c r="A40" s="25" t="s">
        <v>428</v>
      </c>
      <c r="B40" s="221" t="s">
        <v>68</v>
      </c>
      <c r="C40" s="230">
        <f>C42</f>
        <v>20245000</v>
      </c>
    </row>
    <row r="41" spans="1:3" ht="18" customHeight="1">
      <c r="A41" s="11" t="s">
        <v>69</v>
      </c>
      <c r="B41" s="26" t="s">
        <v>423</v>
      </c>
      <c r="C41" s="127">
        <f>C42</f>
        <v>20245000</v>
      </c>
    </row>
    <row r="42" spans="1:3" ht="31.5" customHeight="1">
      <c r="A42" s="133" t="s">
        <v>194</v>
      </c>
      <c r="B42" s="177" t="s">
        <v>422</v>
      </c>
      <c r="C42" s="128">
        <v>20245000</v>
      </c>
    </row>
    <row r="43" spans="1:3" ht="32.25" customHeight="1">
      <c r="A43" s="242" t="s">
        <v>425</v>
      </c>
      <c r="B43" s="221" t="s">
        <v>424</v>
      </c>
      <c r="C43" s="230">
        <f>C44+C50+C52+C46+C48+C57</f>
        <v>37167808.92</v>
      </c>
    </row>
    <row r="44" spans="1:3" ht="61.5" customHeight="1">
      <c r="A44" s="9" t="s">
        <v>374</v>
      </c>
      <c r="B44" s="241" t="s">
        <v>426</v>
      </c>
      <c r="C44" s="225">
        <f>C45</f>
        <v>9047118</v>
      </c>
    </row>
    <row r="45" spans="1:3" ht="63" customHeight="1">
      <c r="A45" s="13" t="s">
        <v>427</v>
      </c>
      <c r="B45" s="177" t="s">
        <v>431</v>
      </c>
      <c r="C45" s="128">
        <v>9047118</v>
      </c>
    </row>
    <row r="46" spans="1:3" ht="20.25" customHeight="1">
      <c r="A46" s="9" t="s">
        <v>21</v>
      </c>
      <c r="B46" s="241" t="s">
        <v>23</v>
      </c>
      <c r="C46" s="225">
        <f>C47</f>
        <v>1171390</v>
      </c>
    </row>
    <row r="47" spans="1:3" ht="33" customHeight="1">
      <c r="A47" s="13" t="s">
        <v>22</v>
      </c>
      <c r="B47" s="177" t="s">
        <v>24</v>
      </c>
      <c r="C47" s="128">
        <v>1171390</v>
      </c>
    </row>
    <row r="48" spans="1:3" ht="97.5" customHeight="1">
      <c r="A48" s="267" t="s">
        <v>28</v>
      </c>
      <c r="B48" s="247" t="s">
        <v>27</v>
      </c>
      <c r="C48" s="225">
        <f>C49</f>
        <v>6365982</v>
      </c>
    </row>
    <row r="49" spans="1:3" ht="97.5" customHeight="1">
      <c r="A49" s="268" t="s">
        <v>29</v>
      </c>
      <c r="B49" s="248" t="s">
        <v>33</v>
      </c>
      <c r="C49" s="128">
        <v>6365982</v>
      </c>
    </row>
    <row r="50" spans="1:3" ht="48" customHeight="1">
      <c r="A50" s="246" t="s">
        <v>26</v>
      </c>
      <c r="B50" s="247" t="s">
        <v>432</v>
      </c>
      <c r="C50" s="225">
        <f>C51</f>
        <v>3837022.33</v>
      </c>
    </row>
    <row r="51" spans="1:3" ht="84" customHeight="1">
      <c r="A51" s="263" t="s">
        <v>15</v>
      </c>
      <c r="B51" s="248" t="s">
        <v>433</v>
      </c>
      <c r="C51" s="128">
        <v>3837022.33</v>
      </c>
    </row>
    <row r="52" spans="1:3" ht="21.75" customHeight="1">
      <c r="A52" s="253" t="s">
        <v>452</v>
      </c>
      <c r="B52" s="254" t="s">
        <v>453</v>
      </c>
      <c r="C52" s="127">
        <f>C54+C55+C56+C53</f>
        <v>8971296.59</v>
      </c>
    </row>
    <row r="53" spans="1:3" ht="50.25" customHeight="1">
      <c r="A53" s="171" t="s">
        <v>16</v>
      </c>
      <c r="B53" s="255" t="s">
        <v>17</v>
      </c>
      <c r="C53" s="128">
        <v>330000</v>
      </c>
    </row>
    <row r="54" spans="1:3" ht="31.5" customHeight="1">
      <c r="A54" s="13" t="s">
        <v>462</v>
      </c>
      <c r="B54" s="255" t="s">
        <v>464</v>
      </c>
      <c r="C54" s="128">
        <v>3484552</v>
      </c>
    </row>
    <row r="55" spans="1:3" ht="30" customHeight="1">
      <c r="A55" s="220" t="s">
        <v>463</v>
      </c>
      <c r="B55" s="255" t="s">
        <v>465</v>
      </c>
      <c r="C55" s="128">
        <v>234418</v>
      </c>
    </row>
    <row r="56" spans="1:3" ht="30.75" customHeight="1">
      <c r="A56" s="220" t="s">
        <v>454</v>
      </c>
      <c r="B56" s="255" t="s">
        <v>455</v>
      </c>
      <c r="C56" s="128">
        <v>4922326.59</v>
      </c>
    </row>
    <row r="57" spans="1:3" ht="30.75" customHeight="1">
      <c r="A57" s="220" t="s">
        <v>36</v>
      </c>
      <c r="B57" s="255" t="s">
        <v>37</v>
      </c>
      <c r="C57" s="128">
        <f>C58</f>
        <v>7775000</v>
      </c>
    </row>
    <row r="58" spans="1:3" ht="57.75" customHeight="1">
      <c r="A58" s="220" t="s">
        <v>34</v>
      </c>
      <c r="B58" s="270" t="s">
        <v>35</v>
      </c>
      <c r="C58" s="128">
        <v>7775000</v>
      </c>
    </row>
    <row r="59" spans="1:3" s="2" customFormat="1" ht="30.75" customHeight="1" thickBot="1">
      <c r="A59" s="12" t="s">
        <v>58</v>
      </c>
      <c r="B59" s="24"/>
      <c r="C59" s="129">
        <f>C38+C39</f>
        <v>98754253.92</v>
      </c>
    </row>
  </sheetData>
  <sheetProtection/>
  <mergeCells count="7">
    <mergeCell ref="A8:C8"/>
    <mergeCell ref="B4:C4"/>
    <mergeCell ref="B1:C1"/>
    <mergeCell ref="B3:C3"/>
    <mergeCell ref="A6:C6"/>
    <mergeCell ref="A7:C7"/>
    <mergeCell ref="B2:C2"/>
  </mergeCells>
  <printOptions/>
  <pageMargins left="0.4724409448818898" right="0.31496062992125984" top="0.1968503937007874" bottom="0.1968503937007874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5"/>
  <sheetViews>
    <sheetView view="pageBreakPreview" zoomScaleSheetLayoutView="100" zoomScalePageLayoutView="0" workbookViewId="0" topLeftCell="A4">
      <selection activeCell="B9" sqref="B9"/>
    </sheetView>
  </sheetViews>
  <sheetFormatPr defaultColWidth="9.125" defaultRowHeight="12.75"/>
  <cols>
    <col min="1" max="1" width="80.375" style="181" customWidth="1"/>
    <col min="2" max="2" width="14.75390625" style="181" customWidth="1"/>
    <col min="3" max="3" width="11.25390625" style="181" customWidth="1"/>
    <col min="4" max="4" width="16.25390625" style="181" customWidth="1"/>
    <col min="5" max="16384" width="9.125" style="181" customWidth="1"/>
  </cols>
  <sheetData>
    <row r="1" spans="2:4" ht="15.75">
      <c r="B1" s="276" t="s">
        <v>391</v>
      </c>
      <c r="C1" s="276"/>
      <c r="D1" s="276"/>
    </row>
    <row r="2" spans="2:4" ht="15.75">
      <c r="B2" s="276" t="s">
        <v>73</v>
      </c>
      <c r="C2" s="276"/>
      <c r="D2" s="276"/>
    </row>
    <row r="3" spans="2:4" ht="15.75">
      <c r="B3" s="276" t="s">
        <v>74</v>
      </c>
      <c r="C3" s="276"/>
      <c r="D3" s="276"/>
    </row>
    <row r="4" spans="2:4" ht="12.75">
      <c r="B4" s="277" t="s">
        <v>44</v>
      </c>
      <c r="C4" s="277"/>
      <c r="D4" s="277"/>
    </row>
    <row r="5" spans="1:4" ht="12.75">
      <c r="A5" s="275" t="s">
        <v>396</v>
      </c>
      <c r="B5" s="275"/>
      <c r="C5" s="275"/>
      <c r="D5" s="275"/>
    </row>
    <row r="6" spans="1:4" ht="33" customHeight="1">
      <c r="A6" s="275"/>
      <c r="B6" s="275"/>
      <c r="C6" s="275"/>
      <c r="D6" s="275"/>
    </row>
    <row r="7" ht="9.75" customHeight="1"/>
    <row r="8" spans="1:4" ht="36" customHeight="1">
      <c r="A8" s="116" t="s">
        <v>112</v>
      </c>
      <c r="B8" s="157" t="s">
        <v>166</v>
      </c>
      <c r="C8" s="157" t="s">
        <v>164</v>
      </c>
      <c r="D8" s="116" t="s">
        <v>165</v>
      </c>
    </row>
    <row r="9" spans="1:4" ht="33.75" customHeight="1">
      <c r="A9" s="70" t="s">
        <v>397</v>
      </c>
      <c r="B9" s="112" t="s">
        <v>261</v>
      </c>
      <c r="C9" s="19"/>
      <c r="D9" s="103">
        <f>D10</f>
        <v>180000</v>
      </c>
    </row>
    <row r="10" spans="1:4" ht="33" customHeight="1">
      <c r="A10" s="74" t="s">
        <v>407</v>
      </c>
      <c r="B10" s="186" t="s">
        <v>263</v>
      </c>
      <c r="C10" s="19"/>
      <c r="D10" s="104">
        <f>D11+D14</f>
        <v>180000</v>
      </c>
    </row>
    <row r="11" spans="1:4" ht="33.75" customHeight="1">
      <c r="A11" s="86" t="s">
        <v>264</v>
      </c>
      <c r="B11" s="186" t="s">
        <v>262</v>
      </c>
      <c r="C11" s="19"/>
      <c r="D11" s="104">
        <f>D12</f>
        <v>98000</v>
      </c>
    </row>
    <row r="12" spans="1:4" ht="18" customHeight="1">
      <c r="A12" s="86" t="s">
        <v>265</v>
      </c>
      <c r="B12" s="186" t="s">
        <v>266</v>
      </c>
      <c r="C12" s="19"/>
      <c r="D12" s="104">
        <f>D13</f>
        <v>98000</v>
      </c>
    </row>
    <row r="13" spans="1:4" ht="16.5" customHeight="1">
      <c r="A13" s="77" t="s">
        <v>156</v>
      </c>
      <c r="B13" s="173"/>
      <c r="C13" s="20">
        <v>200</v>
      </c>
      <c r="D13" s="170">
        <v>98000</v>
      </c>
    </row>
    <row r="14" spans="1:4" ht="21" customHeight="1">
      <c r="A14" s="232" t="s">
        <v>267</v>
      </c>
      <c r="B14" s="186" t="s">
        <v>268</v>
      </c>
      <c r="C14" s="153"/>
      <c r="D14" s="146">
        <f>D15</f>
        <v>82000</v>
      </c>
    </row>
    <row r="15" spans="1:4" ht="15.75" customHeight="1">
      <c r="A15" s="86" t="s">
        <v>265</v>
      </c>
      <c r="B15" s="186" t="s">
        <v>269</v>
      </c>
      <c r="C15" s="147"/>
      <c r="D15" s="146">
        <f>D16</f>
        <v>82000</v>
      </c>
    </row>
    <row r="16" spans="1:4" ht="18" customHeight="1">
      <c r="A16" s="77" t="s">
        <v>156</v>
      </c>
      <c r="B16" s="75"/>
      <c r="C16" s="147">
        <v>200</v>
      </c>
      <c r="D16" s="148">
        <v>82000</v>
      </c>
    </row>
    <row r="17" spans="1:4" ht="30" customHeight="1">
      <c r="A17" s="178" t="s">
        <v>408</v>
      </c>
      <c r="B17" s="112" t="s">
        <v>230</v>
      </c>
      <c r="C17" s="19"/>
      <c r="D17" s="160">
        <f>D18+D24+D30+D34</f>
        <v>20099178.439999998</v>
      </c>
    </row>
    <row r="18" spans="1:4" ht="32.25" customHeight="1">
      <c r="A18" s="93" t="s">
        <v>285</v>
      </c>
      <c r="B18" s="113" t="s">
        <v>281</v>
      </c>
      <c r="C18" s="19"/>
      <c r="D18" s="159">
        <f>D19+D22</f>
        <v>1821390</v>
      </c>
    </row>
    <row r="19" spans="1:4" ht="33" customHeight="1">
      <c r="A19" s="56" t="s">
        <v>336</v>
      </c>
      <c r="B19" s="113" t="s">
        <v>282</v>
      </c>
      <c r="C19" s="19"/>
      <c r="D19" s="159">
        <f>D20</f>
        <v>650000</v>
      </c>
    </row>
    <row r="20" spans="1:4" ht="35.25" customHeight="1">
      <c r="A20" s="134" t="s">
        <v>283</v>
      </c>
      <c r="B20" s="186" t="s">
        <v>284</v>
      </c>
      <c r="C20" s="19"/>
      <c r="D20" s="159">
        <f>D21</f>
        <v>650000</v>
      </c>
    </row>
    <row r="21" spans="1:4" ht="18" customHeight="1">
      <c r="A21" s="137" t="s">
        <v>161</v>
      </c>
      <c r="B21" s="173"/>
      <c r="C21" s="91">
        <v>300</v>
      </c>
      <c r="D21" s="79">
        <v>650000</v>
      </c>
    </row>
    <row r="22" spans="1:4" ht="33" customHeight="1">
      <c r="A22" s="134" t="s">
        <v>283</v>
      </c>
      <c r="B22" s="186" t="s">
        <v>25</v>
      </c>
      <c r="C22" s="19"/>
      <c r="D22" s="146">
        <f>D23</f>
        <v>1171390</v>
      </c>
    </row>
    <row r="23" spans="1:4" ht="21" customHeight="1">
      <c r="A23" s="137" t="s">
        <v>161</v>
      </c>
      <c r="B23" s="173"/>
      <c r="C23" s="91">
        <v>300</v>
      </c>
      <c r="D23" s="79">
        <v>1171390</v>
      </c>
    </row>
    <row r="24" spans="1:4" ht="48" customHeight="1">
      <c r="A24" s="93" t="s">
        <v>398</v>
      </c>
      <c r="B24" s="113" t="s">
        <v>286</v>
      </c>
      <c r="C24" s="19"/>
      <c r="D24" s="104">
        <f>D25+D28</f>
        <v>430000</v>
      </c>
    </row>
    <row r="25" spans="1:4" ht="43.5" customHeight="1">
      <c r="A25" s="102" t="s">
        <v>378</v>
      </c>
      <c r="B25" s="113" t="s">
        <v>287</v>
      </c>
      <c r="C25" s="19"/>
      <c r="D25" s="104">
        <f>D26</f>
        <v>100000</v>
      </c>
    </row>
    <row r="26" spans="1:4" ht="31.5" customHeight="1">
      <c r="A26" s="134" t="s">
        <v>288</v>
      </c>
      <c r="B26" s="186" t="s">
        <v>289</v>
      </c>
      <c r="C26" s="19"/>
      <c r="D26" s="104">
        <f>D27</f>
        <v>100000</v>
      </c>
    </row>
    <row r="27" spans="1:4" ht="17.25" customHeight="1">
      <c r="A27" s="137" t="s">
        <v>161</v>
      </c>
      <c r="B27" s="173"/>
      <c r="C27" s="91">
        <v>300</v>
      </c>
      <c r="D27" s="174">
        <v>100000</v>
      </c>
    </row>
    <row r="28" spans="1:4" ht="47.25" customHeight="1">
      <c r="A28" s="74" t="s">
        <v>18</v>
      </c>
      <c r="B28" s="199" t="s">
        <v>19</v>
      </c>
      <c r="C28" s="19"/>
      <c r="D28" s="104">
        <f>D29</f>
        <v>330000</v>
      </c>
    </row>
    <row r="29" spans="1:4" ht="17.25" customHeight="1">
      <c r="A29" s="88" t="s">
        <v>161</v>
      </c>
      <c r="B29" s="264"/>
      <c r="C29" s="91">
        <v>300</v>
      </c>
      <c r="D29" s="174">
        <v>330000</v>
      </c>
    </row>
    <row r="30" spans="1:4" ht="30.75" customHeight="1">
      <c r="A30" s="114" t="s">
        <v>409</v>
      </c>
      <c r="B30" s="204" t="s">
        <v>231</v>
      </c>
      <c r="C30" s="111"/>
      <c r="D30" s="146">
        <f>D31+D36</f>
        <v>11481806.44</v>
      </c>
    </row>
    <row r="31" spans="1:4" ht="33" customHeight="1">
      <c r="A31" s="114" t="s">
        <v>233</v>
      </c>
      <c r="B31" s="204" t="s">
        <v>232</v>
      </c>
      <c r="C31" s="111"/>
      <c r="D31" s="146">
        <f>D38+D32</f>
        <v>10737022.33</v>
      </c>
    </row>
    <row r="32" spans="1:4" ht="33" customHeight="1">
      <c r="A32" s="74" t="s">
        <v>435</v>
      </c>
      <c r="B32" s="205" t="s">
        <v>383</v>
      </c>
      <c r="C32" s="91"/>
      <c r="D32" s="146">
        <f>D33</f>
        <v>3837022.33</v>
      </c>
    </row>
    <row r="33" spans="1:4" ht="33" customHeight="1">
      <c r="A33" s="92" t="s">
        <v>162</v>
      </c>
      <c r="B33" s="227"/>
      <c r="C33" s="154">
        <v>400</v>
      </c>
      <c r="D33" s="148">
        <v>3837022.33</v>
      </c>
    </row>
    <row r="34" spans="1:4" ht="50.25" customHeight="1">
      <c r="A34" s="114" t="s">
        <v>30</v>
      </c>
      <c r="B34" s="226" t="s">
        <v>31</v>
      </c>
      <c r="C34" s="111"/>
      <c r="D34" s="146">
        <f>D35</f>
        <v>6365982</v>
      </c>
    </row>
    <row r="35" spans="1:4" ht="33" customHeight="1">
      <c r="A35" s="92" t="s">
        <v>162</v>
      </c>
      <c r="B35" s="227"/>
      <c r="C35" s="154">
        <v>400</v>
      </c>
      <c r="D35" s="148">
        <v>6365982</v>
      </c>
    </row>
    <row r="36" spans="1:4" ht="33" customHeight="1">
      <c r="A36" s="56" t="s">
        <v>450</v>
      </c>
      <c r="B36" s="205" t="s">
        <v>438</v>
      </c>
      <c r="C36" s="91"/>
      <c r="D36" s="146">
        <f>D37</f>
        <v>744784.11</v>
      </c>
    </row>
    <row r="37" spans="1:4" ht="33" customHeight="1">
      <c r="A37" s="92" t="s">
        <v>162</v>
      </c>
      <c r="B37" s="227"/>
      <c r="C37" s="154">
        <v>400</v>
      </c>
      <c r="D37" s="148">
        <v>744784.11</v>
      </c>
    </row>
    <row r="38" spans="1:4" ht="32.25" customHeight="1">
      <c r="A38" s="251" t="s">
        <v>381</v>
      </c>
      <c r="B38" s="205" t="s">
        <v>380</v>
      </c>
      <c r="C38" s="91"/>
      <c r="D38" s="146">
        <f>D39</f>
        <v>6900000</v>
      </c>
    </row>
    <row r="39" spans="1:4" ht="32.25" customHeight="1">
      <c r="A39" s="92" t="s">
        <v>162</v>
      </c>
      <c r="B39" s="227"/>
      <c r="C39" s="154">
        <v>400</v>
      </c>
      <c r="D39" s="148">
        <v>6900000</v>
      </c>
    </row>
    <row r="40" spans="1:4" ht="45.75" customHeight="1">
      <c r="A40" s="70" t="s">
        <v>145</v>
      </c>
      <c r="B40" s="108" t="s">
        <v>334</v>
      </c>
      <c r="C40" s="19"/>
      <c r="D40" s="103">
        <f>D41+D45</f>
        <v>700000</v>
      </c>
    </row>
    <row r="41" spans="1:4" ht="47.25" customHeight="1">
      <c r="A41" s="86" t="s">
        <v>362</v>
      </c>
      <c r="B41" s="107" t="s">
        <v>213</v>
      </c>
      <c r="C41" s="19"/>
      <c r="D41" s="104">
        <f>D42</f>
        <v>600000</v>
      </c>
    </row>
    <row r="42" spans="1:4" ht="19.5" customHeight="1">
      <c r="A42" s="86" t="s">
        <v>216</v>
      </c>
      <c r="B42" s="107" t="s">
        <v>217</v>
      </c>
      <c r="C42" s="19"/>
      <c r="D42" s="104">
        <f>D43</f>
        <v>600000</v>
      </c>
    </row>
    <row r="43" spans="1:4" ht="16.5" customHeight="1">
      <c r="A43" s="134" t="s">
        <v>215</v>
      </c>
      <c r="B43" s="202" t="s">
        <v>214</v>
      </c>
      <c r="C43" s="19"/>
      <c r="D43" s="104">
        <f>D44</f>
        <v>600000</v>
      </c>
    </row>
    <row r="44" spans="1:4" ht="18" customHeight="1">
      <c r="A44" s="77" t="s">
        <v>156</v>
      </c>
      <c r="B44" s="173"/>
      <c r="C44" s="20">
        <v>200</v>
      </c>
      <c r="D44" s="148">
        <v>600000</v>
      </c>
    </row>
    <row r="45" spans="1:4" ht="15.75" customHeight="1">
      <c r="A45" s="110" t="s">
        <v>146</v>
      </c>
      <c r="B45" s="107" t="s">
        <v>241</v>
      </c>
      <c r="C45" s="19"/>
      <c r="D45" s="104">
        <f>D47</f>
        <v>100000</v>
      </c>
    </row>
    <row r="46" spans="1:4" ht="17.25" customHeight="1">
      <c r="A46" s="110" t="s">
        <v>243</v>
      </c>
      <c r="B46" s="107" t="s">
        <v>242</v>
      </c>
      <c r="C46" s="19"/>
      <c r="D46" s="104">
        <f>D47</f>
        <v>100000</v>
      </c>
    </row>
    <row r="47" spans="1:4" ht="16.5" customHeight="1">
      <c r="A47" s="110" t="s">
        <v>245</v>
      </c>
      <c r="B47" s="107" t="s">
        <v>244</v>
      </c>
      <c r="C47" s="19"/>
      <c r="D47" s="104">
        <f>D48</f>
        <v>100000</v>
      </c>
    </row>
    <row r="48" spans="1:4" ht="17.25" customHeight="1">
      <c r="A48" s="77" t="s">
        <v>156</v>
      </c>
      <c r="B48" s="175"/>
      <c r="C48" s="20">
        <v>200</v>
      </c>
      <c r="D48" s="170">
        <v>100000</v>
      </c>
    </row>
    <row r="49" spans="1:4" ht="31.5">
      <c r="A49" s="70" t="s">
        <v>179</v>
      </c>
      <c r="B49" s="112" t="s">
        <v>270</v>
      </c>
      <c r="C49" s="19"/>
      <c r="D49" s="103">
        <f>D50+D61+D54</f>
        <v>9858970</v>
      </c>
    </row>
    <row r="50" spans="1:4" ht="64.5" customHeight="1">
      <c r="A50" s="56" t="s">
        <v>181</v>
      </c>
      <c r="B50" s="186" t="s">
        <v>274</v>
      </c>
      <c r="C50" s="19"/>
      <c r="D50" s="104">
        <f>D51</f>
        <v>6000000</v>
      </c>
    </row>
    <row r="51" spans="1:4" ht="18.75" customHeight="1">
      <c r="A51" s="188" t="s">
        <v>275</v>
      </c>
      <c r="B51" s="186" t="s">
        <v>271</v>
      </c>
      <c r="C51" s="19"/>
      <c r="D51" s="104">
        <f>D52</f>
        <v>6000000</v>
      </c>
    </row>
    <row r="52" spans="1:4" ht="66.75" customHeight="1">
      <c r="A52" s="74" t="s">
        <v>182</v>
      </c>
      <c r="B52" s="186" t="s">
        <v>272</v>
      </c>
      <c r="C52" s="19"/>
      <c r="D52" s="104">
        <f>D53</f>
        <v>6000000</v>
      </c>
    </row>
    <row r="53" spans="1:4" ht="31.5">
      <c r="A53" s="77" t="s">
        <v>160</v>
      </c>
      <c r="B53" s="173"/>
      <c r="C53" s="20">
        <v>600</v>
      </c>
      <c r="D53" s="170">
        <v>6000000</v>
      </c>
    </row>
    <row r="54" spans="1:4" ht="15.75">
      <c r="A54" s="85" t="s">
        <v>470</v>
      </c>
      <c r="B54" s="186" t="s">
        <v>471</v>
      </c>
      <c r="C54" s="20"/>
      <c r="D54" s="104">
        <f>D55+D57</f>
        <v>3718970</v>
      </c>
    </row>
    <row r="55" spans="1:4" ht="31.5">
      <c r="A55" s="56" t="s">
        <v>472</v>
      </c>
      <c r="B55" s="51" t="s">
        <v>467</v>
      </c>
      <c r="C55" s="20"/>
      <c r="D55" s="104">
        <f>D56</f>
        <v>3484552</v>
      </c>
    </row>
    <row r="56" spans="1:4" ht="31.5">
      <c r="A56" s="77" t="s">
        <v>160</v>
      </c>
      <c r="B56" s="173"/>
      <c r="C56" s="20">
        <v>600</v>
      </c>
      <c r="D56" s="170">
        <v>3484552</v>
      </c>
    </row>
    <row r="57" spans="1:4" ht="31.5">
      <c r="A57" s="56" t="s">
        <v>473</v>
      </c>
      <c r="B57" s="51" t="s">
        <v>469</v>
      </c>
      <c r="C57" s="20"/>
      <c r="D57" s="104">
        <f>D58</f>
        <v>234418</v>
      </c>
    </row>
    <row r="58" spans="1:4" ht="31.5">
      <c r="A58" s="77" t="s">
        <v>160</v>
      </c>
      <c r="B58" s="173"/>
      <c r="C58" s="20">
        <v>600</v>
      </c>
      <c r="D58" s="170">
        <v>234418</v>
      </c>
    </row>
    <row r="59" spans="1:4" ht="31.5">
      <c r="A59" s="74" t="s">
        <v>151</v>
      </c>
      <c r="B59" s="186" t="s">
        <v>273</v>
      </c>
      <c r="C59" s="20"/>
      <c r="D59" s="104">
        <f>D61</f>
        <v>140000</v>
      </c>
    </row>
    <row r="60" spans="1:4" ht="15.75">
      <c r="A60" s="74" t="s">
        <v>277</v>
      </c>
      <c r="B60" s="186" t="s">
        <v>276</v>
      </c>
      <c r="C60" s="20"/>
      <c r="D60" s="104">
        <f>D62</f>
        <v>140000</v>
      </c>
    </row>
    <row r="61" spans="1:4" ht="31.5">
      <c r="A61" s="74" t="s">
        <v>279</v>
      </c>
      <c r="B61" s="186" t="s">
        <v>278</v>
      </c>
      <c r="C61" s="19"/>
      <c r="D61" s="104">
        <f>D62</f>
        <v>140000</v>
      </c>
    </row>
    <row r="62" spans="1:4" ht="17.25" customHeight="1">
      <c r="A62" s="77" t="s">
        <v>156</v>
      </c>
      <c r="B62" s="173"/>
      <c r="C62" s="20">
        <v>200</v>
      </c>
      <c r="D62" s="170">
        <v>140000</v>
      </c>
    </row>
    <row r="63" spans="1:4" ht="31.5">
      <c r="A63" s="70" t="s">
        <v>149</v>
      </c>
      <c r="B63" s="112" t="s">
        <v>291</v>
      </c>
      <c r="C63" s="197"/>
      <c r="D63" s="103">
        <f>D64</f>
        <v>250000</v>
      </c>
    </row>
    <row r="64" spans="1:4" ht="31.5">
      <c r="A64" s="74" t="s">
        <v>290</v>
      </c>
      <c r="B64" s="186" t="s">
        <v>293</v>
      </c>
      <c r="C64" s="197"/>
      <c r="D64" s="104">
        <f>D65+D68+D71</f>
        <v>250000</v>
      </c>
    </row>
    <row r="65" spans="1:4" ht="16.5" customHeight="1">
      <c r="A65" s="74" t="s">
        <v>294</v>
      </c>
      <c r="B65" s="186" t="s">
        <v>292</v>
      </c>
      <c r="C65" s="197"/>
      <c r="D65" s="104">
        <f>D66</f>
        <v>106000</v>
      </c>
    </row>
    <row r="66" spans="1:4" ht="18" customHeight="1">
      <c r="A66" s="74" t="s">
        <v>295</v>
      </c>
      <c r="B66" s="186" t="s">
        <v>296</v>
      </c>
      <c r="C66" s="197"/>
      <c r="D66" s="104">
        <f>D67</f>
        <v>106000</v>
      </c>
    </row>
    <row r="67" spans="1:4" ht="18" customHeight="1">
      <c r="A67" s="77" t="s">
        <v>156</v>
      </c>
      <c r="B67" s="173"/>
      <c r="C67" s="20">
        <v>200</v>
      </c>
      <c r="D67" s="170">
        <v>106000</v>
      </c>
    </row>
    <row r="68" spans="1:4" ht="18" customHeight="1">
      <c r="A68" s="85" t="s">
        <v>298</v>
      </c>
      <c r="B68" s="186" t="s">
        <v>299</v>
      </c>
      <c r="C68" s="153"/>
      <c r="D68" s="146">
        <f>D69</f>
        <v>94000</v>
      </c>
    </row>
    <row r="69" spans="1:4" ht="18.75" customHeight="1">
      <c r="A69" s="74" t="s">
        <v>295</v>
      </c>
      <c r="B69" s="186" t="s">
        <v>300</v>
      </c>
      <c r="C69" s="147"/>
      <c r="D69" s="146">
        <f>D70</f>
        <v>94000</v>
      </c>
    </row>
    <row r="70" spans="1:4" ht="16.5" customHeight="1">
      <c r="A70" s="77" t="s">
        <v>156</v>
      </c>
      <c r="B70" s="75"/>
      <c r="C70" s="147">
        <v>200</v>
      </c>
      <c r="D70" s="148">
        <v>94000</v>
      </c>
    </row>
    <row r="71" spans="1:4" ht="21" customHeight="1">
      <c r="A71" s="85" t="s">
        <v>150</v>
      </c>
      <c r="B71" s="186" t="s">
        <v>297</v>
      </c>
      <c r="C71" s="19"/>
      <c r="D71" s="146">
        <f>D72</f>
        <v>50000</v>
      </c>
    </row>
    <row r="72" spans="1:4" ht="16.5" customHeight="1">
      <c r="A72" s="85" t="s">
        <v>302</v>
      </c>
      <c r="B72" s="186" t="s">
        <v>301</v>
      </c>
      <c r="C72" s="19"/>
      <c r="D72" s="146">
        <f>D73</f>
        <v>50000</v>
      </c>
    </row>
    <row r="73" spans="1:4" ht="16.5" customHeight="1">
      <c r="A73" s="85" t="s">
        <v>304</v>
      </c>
      <c r="B73" s="186" t="s">
        <v>303</v>
      </c>
      <c r="C73" s="19"/>
      <c r="D73" s="146">
        <f>D74</f>
        <v>50000</v>
      </c>
    </row>
    <row r="74" spans="1:4" ht="33" customHeight="1">
      <c r="A74" s="88" t="s">
        <v>160</v>
      </c>
      <c r="B74" s="173"/>
      <c r="C74" s="20">
        <v>600</v>
      </c>
      <c r="D74" s="148">
        <v>50000</v>
      </c>
    </row>
    <row r="75" spans="1:4" ht="31.5">
      <c r="A75" s="70" t="s">
        <v>335</v>
      </c>
      <c r="B75" s="112" t="s">
        <v>234</v>
      </c>
      <c r="C75" s="19"/>
      <c r="D75" s="160">
        <f>D76+D82+D91+D99+D103+G108+D95+D110</f>
        <v>28384517.52</v>
      </c>
    </row>
    <row r="76" spans="1:4" ht="31.5">
      <c r="A76" s="74" t="s">
        <v>410</v>
      </c>
      <c r="B76" s="186" t="s">
        <v>319</v>
      </c>
      <c r="C76" s="19"/>
      <c r="D76" s="158">
        <f>D78</f>
        <v>4250000</v>
      </c>
    </row>
    <row r="77" spans="1:4" ht="31.5">
      <c r="A77" s="74" t="s">
        <v>322</v>
      </c>
      <c r="B77" s="186" t="s">
        <v>321</v>
      </c>
      <c r="C77" s="19"/>
      <c r="D77" s="158">
        <f>D78</f>
        <v>4250000</v>
      </c>
    </row>
    <row r="78" spans="1:4" ht="18" customHeight="1">
      <c r="A78" s="74" t="s">
        <v>180</v>
      </c>
      <c r="B78" s="186" t="s">
        <v>320</v>
      </c>
      <c r="C78" s="19"/>
      <c r="D78" s="158">
        <f>D79+D80+D81</f>
        <v>4250000</v>
      </c>
    </row>
    <row r="79" spans="1:4" ht="49.5" customHeight="1">
      <c r="A79" s="155" t="s">
        <v>157</v>
      </c>
      <c r="B79" s="112"/>
      <c r="C79" s="156">
        <v>100</v>
      </c>
      <c r="D79" s="176">
        <v>3990000</v>
      </c>
    </row>
    <row r="80" spans="1:4" ht="21" customHeight="1">
      <c r="A80" s="77" t="s">
        <v>156</v>
      </c>
      <c r="B80" s="112"/>
      <c r="C80" s="147">
        <v>200</v>
      </c>
      <c r="D80" s="176">
        <v>251300</v>
      </c>
    </row>
    <row r="81" spans="1:4" ht="18" customHeight="1">
      <c r="A81" s="77" t="s">
        <v>158</v>
      </c>
      <c r="B81" s="112"/>
      <c r="C81" s="156">
        <v>800</v>
      </c>
      <c r="D81" s="176">
        <v>8700</v>
      </c>
    </row>
    <row r="82" spans="1:4" ht="31.5">
      <c r="A82" s="74" t="s">
        <v>411</v>
      </c>
      <c r="B82" s="186" t="s">
        <v>311</v>
      </c>
      <c r="C82" s="80"/>
      <c r="D82" s="146">
        <f>D83+D89</f>
        <v>14270740.52</v>
      </c>
    </row>
    <row r="83" spans="1:4" ht="34.5" customHeight="1">
      <c r="A83" s="206" t="s">
        <v>338</v>
      </c>
      <c r="B83" s="186" t="s">
        <v>312</v>
      </c>
      <c r="C83" s="80"/>
      <c r="D83" s="146">
        <f>D84+D86</f>
        <v>6792326.59</v>
      </c>
    </row>
    <row r="84" spans="1:4" ht="15.75">
      <c r="A84" s="9" t="s">
        <v>314</v>
      </c>
      <c r="B84" s="186" t="s">
        <v>313</v>
      </c>
      <c r="C84" s="80"/>
      <c r="D84" s="146">
        <f>D85</f>
        <v>1870000</v>
      </c>
    </row>
    <row r="85" spans="1:4" ht="18.75" customHeight="1">
      <c r="A85" s="77" t="s">
        <v>156</v>
      </c>
      <c r="B85" s="75"/>
      <c r="C85" s="78">
        <v>200</v>
      </c>
      <c r="D85" s="79">
        <v>1870000</v>
      </c>
    </row>
    <row r="86" spans="1:4" ht="18" customHeight="1">
      <c r="A86" s="85" t="s">
        <v>458</v>
      </c>
      <c r="B86" s="186" t="s">
        <v>459</v>
      </c>
      <c r="C86" s="147"/>
      <c r="D86" s="146">
        <f>D87</f>
        <v>4922326.59</v>
      </c>
    </row>
    <row r="87" spans="1:4" ht="18.75" customHeight="1">
      <c r="A87" s="77" t="s">
        <v>460</v>
      </c>
      <c r="B87" s="75"/>
      <c r="C87" s="147">
        <v>200</v>
      </c>
      <c r="D87" s="79">
        <v>4922326.59</v>
      </c>
    </row>
    <row r="88" spans="1:4" ht="18" customHeight="1">
      <c r="A88" s="203" t="s">
        <v>316</v>
      </c>
      <c r="B88" s="186" t="s">
        <v>315</v>
      </c>
      <c r="C88" s="147"/>
      <c r="D88" s="148">
        <f>D89</f>
        <v>7478413.93</v>
      </c>
    </row>
    <row r="89" spans="1:4" ht="15.75">
      <c r="A89" s="134" t="s">
        <v>318</v>
      </c>
      <c r="B89" s="186" t="s">
        <v>317</v>
      </c>
      <c r="C89" s="135"/>
      <c r="D89" s="146">
        <f>D90</f>
        <v>7478413.93</v>
      </c>
    </row>
    <row r="90" spans="1:4" ht="18" customHeight="1">
      <c r="A90" s="77" t="s">
        <v>156</v>
      </c>
      <c r="B90" s="75"/>
      <c r="C90" s="147">
        <v>200</v>
      </c>
      <c r="D90" s="148">
        <v>7478413.93</v>
      </c>
    </row>
    <row r="91" spans="1:4" ht="17.25" customHeight="1">
      <c r="A91" s="74" t="s">
        <v>178</v>
      </c>
      <c r="B91" s="199" t="s">
        <v>254</v>
      </c>
      <c r="C91" s="80"/>
      <c r="D91" s="146">
        <f>D93</f>
        <v>200000</v>
      </c>
    </row>
    <row r="92" spans="1:4" ht="15.75">
      <c r="A92" s="74" t="s">
        <v>339</v>
      </c>
      <c r="B92" s="199" t="s">
        <v>255</v>
      </c>
      <c r="C92" s="80"/>
      <c r="D92" s="146">
        <f>D93</f>
        <v>200000</v>
      </c>
    </row>
    <row r="93" spans="1:4" ht="15.75">
      <c r="A93" s="74" t="s">
        <v>239</v>
      </c>
      <c r="B93" s="199" t="s">
        <v>256</v>
      </c>
      <c r="C93" s="80"/>
      <c r="D93" s="146">
        <f>D94</f>
        <v>200000</v>
      </c>
    </row>
    <row r="94" spans="1:4" ht="17.25" customHeight="1">
      <c r="A94" s="155" t="s">
        <v>156</v>
      </c>
      <c r="B94" s="75"/>
      <c r="C94" s="147">
        <v>200</v>
      </c>
      <c r="D94" s="148">
        <v>200000</v>
      </c>
    </row>
    <row r="95" spans="1:4" ht="17.25" customHeight="1">
      <c r="A95" s="74" t="s">
        <v>443</v>
      </c>
      <c r="B95" s="199" t="s">
        <v>444</v>
      </c>
      <c r="C95" s="187"/>
      <c r="D95" s="250">
        <f>D96</f>
        <v>100000</v>
      </c>
    </row>
    <row r="96" spans="1:4" ht="17.25" customHeight="1">
      <c r="A96" s="74" t="s">
        <v>445</v>
      </c>
      <c r="B96" s="199" t="s">
        <v>446</v>
      </c>
      <c r="C96" s="187"/>
      <c r="D96" s="250">
        <f>D97</f>
        <v>100000</v>
      </c>
    </row>
    <row r="97" spans="1:4" ht="17.25" customHeight="1">
      <c r="A97" s="74" t="s">
        <v>447</v>
      </c>
      <c r="B97" s="199" t="s">
        <v>448</v>
      </c>
      <c r="C97" s="187"/>
      <c r="D97" s="250">
        <f>D98</f>
        <v>100000</v>
      </c>
    </row>
    <row r="98" spans="1:4" ht="17.25" customHeight="1">
      <c r="A98" s="155" t="s">
        <v>156</v>
      </c>
      <c r="B98" s="75"/>
      <c r="C98" s="147">
        <v>200</v>
      </c>
      <c r="D98" s="148">
        <v>100000</v>
      </c>
    </row>
    <row r="99" spans="1:4" ht="18" customHeight="1">
      <c r="A99" s="74" t="s">
        <v>257</v>
      </c>
      <c r="B99" s="199" t="s">
        <v>238</v>
      </c>
      <c r="C99" s="187"/>
      <c r="D99" s="146">
        <f>D100</f>
        <v>200000</v>
      </c>
    </row>
    <row r="100" spans="1:4" ht="15.75">
      <c r="A100" s="74" t="s">
        <v>258</v>
      </c>
      <c r="B100" s="199" t="s">
        <v>260</v>
      </c>
      <c r="C100" s="187"/>
      <c r="D100" s="146">
        <f>D101</f>
        <v>200000</v>
      </c>
    </row>
    <row r="101" spans="1:4" ht="15.75">
      <c r="A101" s="74" t="s">
        <v>259</v>
      </c>
      <c r="B101" s="199" t="s">
        <v>341</v>
      </c>
      <c r="C101" s="187"/>
      <c r="D101" s="146">
        <f>D102</f>
        <v>200000</v>
      </c>
    </row>
    <row r="102" spans="1:4" ht="18.75" customHeight="1">
      <c r="A102" s="155" t="s">
        <v>156</v>
      </c>
      <c r="B102" s="75"/>
      <c r="C102" s="147">
        <v>200</v>
      </c>
      <c r="D102" s="148">
        <v>200000</v>
      </c>
    </row>
    <row r="103" spans="1:4" ht="18" customHeight="1">
      <c r="A103" s="74" t="s">
        <v>195</v>
      </c>
      <c r="B103" s="186" t="s">
        <v>240</v>
      </c>
      <c r="C103" s="91"/>
      <c r="D103" s="146">
        <f>D105+D107</f>
        <v>1588777</v>
      </c>
    </row>
    <row r="104" spans="1:4" ht="17.25" customHeight="1">
      <c r="A104" s="86" t="s">
        <v>235</v>
      </c>
      <c r="B104" s="186" t="s">
        <v>251</v>
      </c>
      <c r="C104" s="91"/>
      <c r="D104" s="146">
        <f>D105+D107</f>
        <v>1588777</v>
      </c>
    </row>
    <row r="105" spans="1:4" ht="18" customHeight="1">
      <c r="A105" s="134" t="s">
        <v>236</v>
      </c>
      <c r="B105" s="198" t="s">
        <v>252</v>
      </c>
      <c r="C105" s="91"/>
      <c r="D105" s="146">
        <f>D106</f>
        <v>488777</v>
      </c>
    </row>
    <row r="106" spans="1:4" ht="15" customHeight="1">
      <c r="A106" s="77" t="s">
        <v>156</v>
      </c>
      <c r="B106" s="75"/>
      <c r="C106" s="147">
        <v>200</v>
      </c>
      <c r="D106" s="148">
        <v>488777</v>
      </c>
    </row>
    <row r="107" spans="1:4" ht="30.75" customHeight="1">
      <c r="A107" s="56" t="s">
        <v>237</v>
      </c>
      <c r="B107" s="186" t="s">
        <v>253</v>
      </c>
      <c r="C107" s="91"/>
      <c r="D107" s="146">
        <f>D108+D109</f>
        <v>1100000</v>
      </c>
    </row>
    <row r="108" spans="1:4" ht="15.75" customHeight="1">
      <c r="A108" s="77" t="s">
        <v>156</v>
      </c>
      <c r="B108" s="75"/>
      <c r="C108" s="147">
        <v>200</v>
      </c>
      <c r="D108" s="148">
        <v>1070316.05</v>
      </c>
    </row>
    <row r="109" spans="1:4" ht="15.75" customHeight="1">
      <c r="A109" s="88" t="s">
        <v>158</v>
      </c>
      <c r="B109" s="75"/>
      <c r="C109" s="78">
        <v>800</v>
      </c>
      <c r="D109" s="148">
        <v>29683.95</v>
      </c>
    </row>
    <row r="110" spans="1:4" ht="15.75" customHeight="1">
      <c r="A110" s="74" t="s">
        <v>41</v>
      </c>
      <c r="B110" s="75" t="s">
        <v>38</v>
      </c>
      <c r="C110" s="78"/>
      <c r="D110" s="146">
        <f>D111</f>
        <v>7775000</v>
      </c>
    </row>
    <row r="111" spans="1:4" ht="15.75" customHeight="1">
      <c r="A111" s="74" t="s">
        <v>42</v>
      </c>
      <c r="B111" s="75" t="s">
        <v>39</v>
      </c>
      <c r="C111" s="78"/>
      <c r="D111" s="146">
        <f>D112</f>
        <v>7775000</v>
      </c>
    </row>
    <row r="112" spans="1:4" ht="15.75" customHeight="1">
      <c r="A112" s="74" t="s">
        <v>43</v>
      </c>
      <c r="B112" s="75" t="s">
        <v>40</v>
      </c>
      <c r="C112" s="78"/>
      <c r="D112" s="146">
        <f>D113</f>
        <v>7775000</v>
      </c>
    </row>
    <row r="113" spans="1:4" ht="15.75" customHeight="1">
      <c r="A113" s="88" t="s">
        <v>158</v>
      </c>
      <c r="B113" s="75"/>
      <c r="C113" s="78">
        <v>800</v>
      </c>
      <c r="D113" s="148">
        <v>7775000</v>
      </c>
    </row>
    <row r="114" spans="1:4" ht="33.75" customHeight="1">
      <c r="A114" s="70" t="s">
        <v>412</v>
      </c>
      <c r="B114" s="119" t="s">
        <v>222</v>
      </c>
      <c r="C114" s="72"/>
      <c r="D114" s="149">
        <f>D115+D119</f>
        <v>4140000</v>
      </c>
    </row>
    <row r="115" spans="1:4" ht="32.25" customHeight="1">
      <c r="A115" s="74" t="s">
        <v>224</v>
      </c>
      <c r="B115" s="186" t="s">
        <v>223</v>
      </c>
      <c r="C115" s="72"/>
      <c r="D115" s="146">
        <f>D117</f>
        <v>400000</v>
      </c>
    </row>
    <row r="116" spans="1:4" ht="31.5">
      <c r="A116" s="74" t="s">
        <v>226</v>
      </c>
      <c r="B116" s="186" t="s">
        <v>225</v>
      </c>
      <c r="C116" s="72"/>
      <c r="D116" s="146">
        <f>D117</f>
        <v>400000</v>
      </c>
    </row>
    <row r="117" spans="1:4" ht="19.5" customHeight="1">
      <c r="A117" s="74" t="s">
        <v>227</v>
      </c>
      <c r="B117" s="186" t="s">
        <v>228</v>
      </c>
      <c r="C117" s="72"/>
      <c r="D117" s="146">
        <f>D118</f>
        <v>400000</v>
      </c>
    </row>
    <row r="118" spans="1:4" ht="31.5">
      <c r="A118" s="77" t="s">
        <v>160</v>
      </c>
      <c r="B118" s="75"/>
      <c r="C118" s="147">
        <v>600</v>
      </c>
      <c r="D118" s="148">
        <v>400000</v>
      </c>
    </row>
    <row r="119" spans="1:4" ht="48.75" customHeight="1">
      <c r="A119" s="9" t="s">
        <v>399</v>
      </c>
      <c r="B119" s="186" t="s">
        <v>248</v>
      </c>
      <c r="C119" s="97"/>
      <c r="D119" s="146">
        <f>D121</f>
        <v>3740000</v>
      </c>
    </row>
    <row r="120" spans="1:4" ht="18" customHeight="1">
      <c r="A120" s="56" t="s">
        <v>229</v>
      </c>
      <c r="B120" s="186" t="s">
        <v>249</v>
      </c>
      <c r="C120" s="97"/>
      <c r="D120" s="146">
        <f>D121</f>
        <v>3740000</v>
      </c>
    </row>
    <row r="121" spans="1:4" ht="34.5" customHeight="1">
      <c r="A121" s="9" t="s">
        <v>183</v>
      </c>
      <c r="B121" s="186" t="s">
        <v>250</v>
      </c>
      <c r="C121" s="78"/>
      <c r="D121" s="146">
        <f>D122</f>
        <v>3740000</v>
      </c>
    </row>
    <row r="122" spans="1:4" ht="31.5">
      <c r="A122" s="77" t="s">
        <v>160</v>
      </c>
      <c r="B122" s="75"/>
      <c r="C122" s="147">
        <v>600</v>
      </c>
      <c r="D122" s="148">
        <v>3740000</v>
      </c>
    </row>
    <row r="123" spans="1:4" ht="31.5">
      <c r="A123" s="258" t="s">
        <v>475</v>
      </c>
      <c r="B123" s="112" t="s">
        <v>477</v>
      </c>
      <c r="C123" s="259"/>
      <c r="D123" s="149">
        <f>D124</f>
        <v>738775</v>
      </c>
    </row>
    <row r="124" spans="1:4" ht="31.5">
      <c r="A124" s="85" t="s">
        <v>476</v>
      </c>
      <c r="B124" s="186" t="s">
        <v>0</v>
      </c>
      <c r="C124" s="147"/>
      <c r="D124" s="146">
        <f>D125</f>
        <v>738775</v>
      </c>
    </row>
    <row r="125" spans="1:4" ht="51" customHeight="1">
      <c r="A125" s="85" t="s">
        <v>4</v>
      </c>
      <c r="B125" s="186" t="s">
        <v>474</v>
      </c>
      <c r="C125" s="147"/>
      <c r="D125" s="146">
        <f>D126+D128</f>
        <v>738775</v>
      </c>
    </row>
    <row r="126" spans="1:4" ht="18.75" customHeight="1">
      <c r="A126" s="85" t="s">
        <v>1</v>
      </c>
      <c r="B126" s="75" t="s">
        <v>3</v>
      </c>
      <c r="C126" s="147"/>
      <c r="D126" s="146">
        <f>D127</f>
        <v>50000</v>
      </c>
    </row>
    <row r="127" spans="1:4" ht="20.25" customHeight="1">
      <c r="A127" s="77" t="s">
        <v>156</v>
      </c>
      <c r="B127" s="75"/>
      <c r="C127" s="147">
        <v>200</v>
      </c>
      <c r="D127" s="148">
        <v>50000</v>
      </c>
    </row>
    <row r="128" spans="1:4" ht="18" customHeight="1">
      <c r="A128" s="260" t="s">
        <v>2</v>
      </c>
      <c r="B128" s="75" t="s">
        <v>5</v>
      </c>
      <c r="C128" s="78"/>
      <c r="D128" s="76">
        <f>D129</f>
        <v>688775</v>
      </c>
    </row>
    <row r="129" spans="1:4" ht="18" customHeight="1">
      <c r="A129" s="77" t="s">
        <v>156</v>
      </c>
      <c r="B129" s="75"/>
      <c r="C129" s="147">
        <v>200</v>
      </c>
      <c r="D129" s="148">
        <v>688775</v>
      </c>
    </row>
    <row r="130" spans="1:4" ht="33" customHeight="1">
      <c r="A130" s="70" t="s">
        <v>148</v>
      </c>
      <c r="B130" s="112" t="s">
        <v>218</v>
      </c>
      <c r="C130" s="72"/>
      <c r="D130" s="145">
        <f>D131+D142</f>
        <v>19562118</v>
      </c>
    </row>
    <row r="131" spans="1:4" ht="31.5">
      <c r="A131" s="74" t="s">
        <v>413</v>
      </c>
      <c r="B131" s="186" t="s">
        <v>306</v>
      </c>
      <c r="C131" s="80"/>
      <c r="D131" s="142">
        <f>D132+D135</f>
        <v>19147118</v>
      </c>
    </row>
    <row r="132" spans="1:4" ht="31.5">
      <c r="A132" s="86" t="s">
        <v>308</v>
      </c>
      <c r="B132" s="186" t="s">
        <v>307</v>
      </c>
      <c r="C132" s="80"/>
      <c r="D132" s="142">
        <f>D133</f>
        <v>1340000</v>
      </c>
    </row>
    <row r="133" spans="1:4" ht="17.25" customHeight="1">
      <c r="A133" s="134" t="s">
        <v>309</v>
      </c>
      <c r="B133" s="75" t="s">
        <v>310</v>
      </c>
      <c r="C133" s="80"/>
      <c r="D133" s="245">
        <f>D134</f>
        <v>1340000</v>
      </c>
    </row>
    <row r="134" spans="1:4" ht="17.25" customHeight="1">
      <c r="A134" s="77" t="s">
        <v>156</v>
      </c>
      <c r="B134" s="75"/>
      <c r="C134" s="147">
        <v>200</v>
      </c>
      <c r="D134" s="142">
        <v>1340000</v>
      </c>
    </row>
    <row r="135" spans="1:4" ht="33" customHeight="1">
      <c r="A135" s="85" t="s">
        <v>376</v>
      </c>
      <c r="B135" s="186" t="s">
        <v>323</v>
      </c>
      <c r="C135" s="147"/>
      <c r="D135" s="142">
        <f>D137+D138+D140</f>
        <v>17807118</v>
      </c>
    </row>
    <row r="136" spans="1:4" ht="18.75" customHeight="1">
      <c r="A136" s="85" t="s">
        <v>309</v>
      </c>
      <c r="B136" s="186" t="s">
        <v>324</v>
      </c>
      <c r="C136" s="147"/>
      <c r="D136" s="142">
        <f>D137</f>
        <v>8760000</v>
      </c>
    </row>
    <row r="137" spans="1:4" ht="15.75" customHeight="1">
      <c r="A137" s="77" t="s">
        <v>156</v>
      </c>
      <c r="B137" s="75"/>
      <c r="C137" s="147">
        <v>200</v>
      </c>
      <c r="D137" s="164">
        <v>8760000</v>
      </c>
    </row>
    <row r="138" spans="1:4" ht="30" customHeight="1">
      <c r="A138" s="56" t="s">
        <v>421</v>
      </c>
      <c r="B138" s="51" t="s">
        <v>375</v>
      </c>
      <c r="C138" s="147"/>
      <c r="D138" s="142">
        <f>D139</f>
        <v>6722640</v>
      </c>
    </row>
    <row r="139" spans="1:4" ht="18" customHeight="1">
      <c r="A139" s="77" t="s">
        <v>156</v>
      </c>
      <c r="B139" s="243"/>
      <c r="C139" s="78">
        <v>200</v>
      </c>
      <c r="D139" s="164">
        <v>6722640</v>
      </c>
    </row>
    <row r="140" spans="1:4" ht="48" customHeight="1">
      <c r="A140" s="56" t="s">
        <v>456</v>
      </c>
      <c r="B140" s="222" t="s">
        <v>457</v>
      </c>
      <c r="C140" s="256"/>
      <c r="D140" s="142">
        <f>D141</f>
        <v>2324478</v>
      </c>
    </row>
    <row r="141" spans="1:4" ht="18" customHeight="1">
      <c r="A141" s="77" t="s">
        <v>156</v>
      </c>
      <c r="B141" s="257"/>
      <c r="C141" s="147">
        <v>200</v>
      </c>
      <c r="D141" s="164">
        <v>2324478</v>
      </c>
    </row>
    <row r="142" spans="1:4" ht="33" customHeight="1">
      <c r="A142" s="74" t="s">
        <v>147</v>
      </c>
      <c r="B142" s="186" t="s">
        <v>219</v>
      </c>
      <c r="C142" s="72"/>
      <c r="D142" s="146">
        <f>D144</f>
        <v>415000</v>
      </c>
    </row>
    <row r="143" spans="1:4" ht="16.5" customHeight="1">
      <c r="A143" s="86" t="s">
        <v>220</v>
      </c>
      <c r="B143" s="186" t="s">
        <v>246</v>
      </c>
      <c r="C143" s="72"/>
      <c r="D143" s="146">
        <f>D144</f>
        <v>415000</v>
      </c>
    </row>
    <row r="144" spans="1:4" ht="31.5">
      <c r="A144" s="185" t="s">
        <v>221</v>
      </c>
      <c r="B144" s="186" t="s">
        <v>247</v>
      </c>
      <c r="C144" s="72"/>
      <c r="D144" s="146">
        <f>D145</f>
        <v>415000</v>
      </c>
    </row>
    <row r="145" spans="1:4" ht="15.75">
      <c r="A145" s="88" t="s">
        <v>158</v>
      </c>
      <c r="B145" s="75"/>
      <c r="C145" s="78">
        <v>800</v>
      </c>
      <c r="D145" s="79">
        <v>415000</v>
      </c>
    </row>
    <row r="146" spans="1:4" ht="18.75" customHeight="1">
      <c r="A146" s="70" t="s">
        <v>333</v>
      </c>
      <c r="B146" s="81"/>
      <c r="C146" s="147"/>
      <c r="D146" s="141">
        <f>D9+D17+D40+D49+D63+D75+D114+D130+D123</f>
        <v>83913558.96</v>
      </c>
    </row>
    <row r="147" spans="1:4" ht="19.5" customHeight="1">
      <c r="A147" s="89" t="s">
        <v>142</v>
      </c>
      <c r="B147" s="112" t="s">
        <v>203</v>
      </c>
      <c r="C147" s="150"/>
      <c r="D147" s="149">
        <f>D148+D150+D152+D158+D160+D162+D164+D167+D171+D169+D156+D173</f>
        <v>16301034.07</v>
      </c>
    </row>
    <row r="148" spans="1:4" ht="18" customHeight="1">
      <c r="A148" s="56" t="s">
        <v>206</v>
      </c>
      <c r="B148" s="186" t="s">
        <v>202</v>
      </c>
      <c r="C148" s="72"/>
      <c r="D148" s="146">
        <f>D149</f>
        <v>1001700</v>
      </c>
    </row>
    <row r="149" spans="1:4" ht="48.75" customHeight="1">
      <c r="A149" s="236" t="s">
        <v>157</v>
      </c>
      <c r="B149" s="67"/>
      <c r="C149" s="147">
        <v>100</v>
      </c>
      <c r="D149" s="148">
        <v>1001700</v>
      </c>
    </row>
    <row r="150" spans="1:4" ht="31.5">
      <c r="A150" s="134" t="s">
        <v>143</v>
      </c>
      <c r="B150" s="186" t="s">
        <v>204</v>
      </c>
      <c r="C150" s="80"/>
      <c r="D150" s="146">
        <f>D151</f>
        <v>168000</v>
      </c>
    </row>
    <row r="151" spans="1:4" ht="17.25" customHeight="1">
      <c r="A151" s="77" t="s">
        <v>156</v>
      </c>
      <c r="B151" s="81"/>
      <c r="C151" s="156">
        <v>200</v>
      </c>
      <c r="D151" s="148">
        <v>168000</v>
      </c>
    </row>
    <row r="152" spans="1:4" ht="17.25" customHeight="1">
      <c r="A152" s="56" t="s">
        <v>207</v>
      </c>
      <c r="B152" s="186" t="s">
        <v>208</v>
      </c>
      <c r="C152" s="80">
        <v>0</v>
      </c>
      <c r="D152" s="146">
        <f>D153+D154+D155</f>
        <v>9018300</v>
      </c>
    </row>
    <row r="153" spans="1:4" ht="47.25" customHeight="1">
      <c r="A153" s="77" t="s">
        <v>157</v>
      </c>
      <c r="B153" s="81"/>
      <c r="C153" s="147">
        <v>100</v>
      </c>
      <c r="D153" s="148">
        <v>7998750</v>
      </c>
    </row>
    <row r="154" spans="1:4" ht="18" customHeight="1">
      <c r="A154" s="77" t="s">
        <v>156</v>
      </c>
      <c r="B154" s="75"/>
      <c r="C154" s="147">
        <v>200</v>
      </c>
      <c r="D154" s="148">
        <v>944246</v>
      </c>
    </row>
    <row r="155" spans="1:4" ht="15.75">
      <c r="A155" s="77" t="s">
        <v>158</v>
      </c>
      <c r="B155" s="173"/>
      <c r="C155" s="20">
        <v>800</v>
      </c>
      <c r="D155" s="170">
        <v>75304</v>
      </c>
    </row>
    <row r="156" spans="1:4" ht="15.75">
      <c r="A156" s="203" t="s">
        <v>384</v>
      </c>
      <c r="B156" s="186" t="s">
        <v>386</v>
      </c>
      <c r="C156" s="19"/>
      <c r="D156" s="104">
        <f>D157</f>
        <v>200000</v>
      </c>
    </row>
    <row r="157" spans="1:4" ht="15.75">
      <c r="A157" s="184" t="s">
        <v>159</v>
      </c>
      <c r="B157" s="75"/>
      <c r="C157" s="78">
        <v>500</v>
      </c>
      <c r="D157" s="170">
        <v>200000</v>
      </c>
    </row>
    <row r="158" spans="1:4" ht="18.75" customHeight="1">
      <c r="A158" s="134" t="s">
        <v>328</v>
      </c>
      <c r="B158" s="186" t="s">
        <v>305</v>
      </c>
      <c r="C158" s="78"/>
      <c r="D158" s="146">
        <f>D159</f>
        <v>500000</v>
      </c>
    </row>
    <row r="159" spans="1:4" ht="15.75">
      <c r="A159" s="13" t="s">
        <v>163</v>
      </c>
      <c r="B159" s="118"/>
      <c r="C159" s="147">
        <v>700</v>
      </c>
      <c r="D159" s="79">
        <v>500000</v>
      </c>
    </row>
    <row r="160" spans="1:4" ht="31.5">
      <c r="A160" s="9" t="s">
        <v>144</v>
      </c>
      <c r="B160" s="136" t="s">
        <v>205</v>
      </c>
      <c r="C160" s="80"/>
      <c r="D160" s="146">
        <f>D161</f>
        <v>650000</v>
      </c>
    </row>
    <row r="161" spans="1:4" ht="18" customHeight="1">
      <c r="A161" s="13" t="s">
        <v>158</v>
      </c>
      <c r="B161" s="20"/>
      <c r="C161" s="78">
        <v>800</v>
      </c>
      <c r="D161" s="79">
        <v>650000</v>
      </c>
    </row>
    <row r="162" spans="1:4" ht="15.75">
      <c r="A162" s="56" t="s">
        <v>209</v>
      </c>
      <c r="B162" s="19" t="s">
        <v>210</v>
      </c>
      <c r="C162" s="135"/>
      <c r="D162" s="146">
        <f>D163</f>
        <v>450000</v>
      </c>
    </row>
    <row r="163" spans="1:4" ht="18" customHeight="1">
      <c r="A163" s="77" t="s">
        <v>156</v>
      </c>
      <c r="B163" s="75"/>
      <c r="C163" s="147">
        <v>200</v>
      </c>
      <c r="D163" s="148">
        <v>450000</v>
      </c>
    </row>
    <row r="164" spans="1:4" ht="15.75">
      <c r="A164" s="188" t="s">
        <v>325</v>
      </c>
      <c r="B164" s="19" t="s">
        <v>211</v>
      </c>
      <c r="C164" s="135"/>
      <c r="D164" s="146">
        <f>D165+D166</f>
        <v>1231448</v>
      </c>
    </row>
    <row r="165" spans="1:4" ht="18" customHeight="1">
      <c r="A165" s="77" t="s">
        <v>156</v>
      </c>
      <c r="B165" s="75"/>
      <c r="C165" s="147">
        <v>200</v>
      </c>
      <c r="D165" s="148">
        <v>1209148</v>
      </c>
    </row>
    <row r="166" spans="1:4" ht="18" customHeight="1">
      <c r="A166" s="13" t="s">
        <v>158</v>
      </c>
      <c r="B166" s="20"/>
      <c r="C166" s="78">
        <v>800</v>
      </c>
      <c r="D166" s="148">
        <v>22300</v>
      </c>
    </row>
    <row r="167" spans="1:4" ht="15.75">
      <c r="A167" s="134" t="s">
        <v>326</v>
      </c>
      <c r="B167" s="19" t="s">
        <v>212</v>
      </c>
      <c r="C167" s="135"/>
      <c r="D167" s="146">
        <f>D168</f>
        <v>2773000</v>
      </c>
    </row>
    <row r="168" spans="1:4" ht="18" customHeight="1">
      <c r="A168" s="184" t="s">
        <v>159</v>
      </c>
      <c r="B168" s="75"/>
      <c r="C168" s="78">
        <v>500</v>
      </c>
      <c r="D168" s="79">
        <v>2773000</v>
      </c>
    </row>
    <row r="169" spans="1:4" ht="18.75" customHeight="1">
      <c r="A169" s="213" t="s">
        <v>369</v>
      </c>
      <c r="B169" s="19" t="s">
        <v>340</v>
      </c>
      <c r="C169" s="78"/>
      <c r="D169" s="76">
        <f>D170</f>
        <v>15000</v>
      </c>
    </row>
    <row r="170" spans="1:4" ht="18" customHeight="1">
      <c r="A170" s="77" t="s">
        <v>156</v>
      </c>
      <c r="B170" s="75"/>
      <c r="C170" s="147">
        <v>200</v>
      </c>
      <c r="D170" s="79">
        <v>15000</v>
      </c>
    </row>
    <row r="171" spans="1:4" ht="31.5">
      <c r="A171" s="188" t="s">
        <v>327</v>
      </c>
      <c r="B171" s="186" t="s">
        <v>280</v>
      </c>
      <c r="C171" s="80"/>
      <c r="D171" s="146">
        <f>D172</f>
        <v>272000</v>
      </c>
    </row>
    <row r="172" spans="1:4" ht="18" customHeight="1">
      <c r="A172" s="77" t="s">
        <v>161</v>
      </c>
      <c r="B172" s="81"/>
      <c r="C172" s="78">
        <v>300</v>
      </c>
      <c r="D172" s="79">
        <v>272000</v>
      </c>
    </row>
    <row r="173" spans="1:4" ht="18" customHeight="1">
      <c r="A173" s="85" t="s">
        <v>10</v>
      </c>
      <c r="B173" s="75" t="s">
        <v>12</v>
      </c>
      <c r="C173" s="80"/>
      <c r="D173" s="76">
        <f>D174</f>
        <v>21586.07</v>
      </c>
    </row>
    <row r="174" spans="1:4" ht="18" customHeight="1">
      <c r="A174" s="13" t="s">
        <v>158</v>
      </c>
      <c r="B174" s="20"/>
      <c r="C174" s="78">
        <v>800</v>
      </c>
      <c r="D174" s="79">
        <v>21586.07</v>
      </c>
    </row>
    <row r="175" spans="1:4" ht="17.25" customHeight="1">
      <c r="A175" s="161" t="s">
        <v>167</v>
      </c>
      <c r="B175" s="197"/>
      <c r="C175" s="197"/>
      <c r="D175" s="104">
        <f>D146+D147</f>
        <v>100214593.03</v>
      </c>
    </row>
  </sheetData>
  <sheetProtection/>
  <mergeCells count="5">
    <mergeCell ref="A5:D6"/>
    <mergeCell ref="B1:D1"/>
    <mergeCell ref="B2:D2"/>
    <mergeCell ref="B3:D3"/>
    <mergeCell ref="B4:D4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view="pageBreakPreview" zoomScale="86" zoomScaleSheetLayoutView="86" zoomScalePageLayoutView="0" workbookViewId="0" topLeftCell="A76">
      <selection activeCell="H16" sqref="H16"/>
    </sheetView>
  </sheetViews>
  <sheetFormatPr defaultColWidth="9.125" defaultRowHeight="12.75"/>
  <cols>
    <col min="1" max="1" width="46.75390625" style="195" customWidth="1"/>
    <col min="2" max="2" width="6.00390625" style="196" customWidth="1"/>
    <col min="3" max="3" width="5.875" style="196" customWidth="1"/>
    <col min="4" max="4" width="5.00390625" style="196" customWidth="1"/>
    <col min="5" max="5" width="15.625" style="196" customWidth="1"/>
    <col min="6" max="6" width="5.75390625" style="196" customWidth="1"/>
    <col min="7" max="7" width="18.00390625" style="196" customWidth="1"/>
    <col min="8" max="8" width="16.25390625" style="196" customWidth="1"/>
    <col min="9" max="16384" width="9.125" style="181" customWidth="1"/>
  </cols>
  <sheetData>
    <row r="1" spans="1:8" s="180" customFormat="1" ht="15.75">
      <c r="A1" s="290" t="s">
        <v>436</v>
      </c>
      <c r="B1" s="290"/>
      <c r="C1" s="290"/>
      <c r="D1" s="290"/>
      <c r="E1" s="290"/>
      <c r="F1" s="290"/>
      <c r="G1" s="290"/>
      <c r="H1" s="290"/>
    </row>
    <row r="2" spans="1:8" ht="15.75">
      <c r="A2" s="291" t="s">
        <v>138</v>
      </c>
      <c r="B2" s="291"/>
      <c r="C2" s="291"/>
      <c r="D2" s="291"/>
      <c r="E2" s="291"/>
      <c r="F2" s="291"/>
      <c r="G2" s="291"/>
      <c r="H2" s="291"/>
    </row>
    <row r="3" spans="1:8" ht="15.75">
      <c r="A3" s="291" t="s">
        <v>139</v>
      </c>
      <c r="B3" s="291"/>
      <c r="C3" s="291"/>
      <c r="D3" s="291"/>
      <c r="E3" s="291"/>
      <c r="F3" s="291"/>
      <c r="G3" s="291"/>
      <c r="H3" s="291"/>
    </row>
    <row r="4" spans="1:8" ht="15.75">
      <c r="A4" s="292" t="s">
        <v>45</v>
      </c>
      <c r="B4" s="292"/>
      <c r="C4" s="292"/>
      <c r="D4" s="292"/>
      <c r="E4" s="292"/>
      <c r="F4" s="292"/>
      <c r="G4" s="292"/>
      <c r="H4" s="292"/>
    </row>
    <row r="5" spans="1:8" ht="12.75" customHeight="1">
      <c r="A5" s="57"/>
      <c r="B5" s="58"/>
      <c r="C5" s="58"/>
      <c r="D5" s="58"/>
      <c r="E5" s="58"/>
      <c r="F5" s="58"/>
      <c r="G5" s="58"/>
      <c r="H5" s="58"/>
    </row>
    <row r="6" spans="1:8" ht="15.75">
      <c r="A6" s="289" t="s">
        <v>168</v>
      </c>
      <c r="B6" s="289"/>
      <c r="C6" s="289"/>
      <c r="D6" s="289"/>
      <c r="E6" s="289"/>
      <c r="F6" s="289"/>
      <c r="G6" s="289"/>
      <c r="H6" s="289"/>
    </row>
    <row r="7" spans="1:8" ht="15.75">
      <c r="A7" s="289" t="s">
        <v>394</v>
      </c>
      <c r="B7" s="289"/>
      <c r="C7" s="289"/>
      <c r="D7" s="289"/>
      <c r="E7" s="289"/>
      <c r="F7" s="289"/>
      <c r="G7" s="289"/>
      <c r="H7" s="289"/>
    </row>
    <row r="8" spans="1:8" ht="17.25" customHeight="1" thickBot="1">
      <c r="A8" s="289"/>
      <c r="B8" s="289"/>
      <c r="C8" s="289"/>
      <c r="D8" s="289"/>
      <c r="E8" s="289"/>
      <c r="F8" s="289"/>
      <c r="G8" s="289"/>
      <c r="H8" s="289"/>
    </row>
    <row r="9" spans="1:8" ht="10.5" customHeight="1">
      <c r="A9" s="191"/>
      <c r="B9" s="279" t="s">
        <v>132</v>
      </c>
      <c r="C9" s="280"/>
      <c r="D9" s="280"/>
      <c r="E9" s="280"/>
      <c r="F9" s="281"/>
      <c r="G9" s="282" t="s">
        <v>133</v>
      </c>
      <c r="H9" s="282" t="s">
        <v>134</v>
      </c>
    </row>
    <row r="10" spans="1:8" ht="12.75">
      <c r="A10" s="192"/>
      <c r="B10" s="285" t="s">
        <v>135</v>
      </c>
      <c r="C10" s="285" t="s">
        <v>80</v>
      </c>
      <c r="D10" s="287" t="s">
        <v>81</v>
      </c>
      <c r="E10" s="285" t="s">
        <v>136</v>
      </c>
      <c r="F10" s="285" t="s">
        <v>137</v>
      </c>
      <c r="G10" s="283"/>
      <c r="H10" s="283"/>
    </row>
    <row r="11" spans="1:8" ht="12.75">
      <c r="A11" s="192"/>
      <c r="B11" s="285"/>
      <c r="C11" s="285"/>
      <c r="D11" s="287"/>
      <c r="E11" s="285"/>
      <c r="F11" s="285"/>
      <c r="G11" s="283"/>
      <c r="H11" s="283"/>
    </row>
    <row r="12" spans="1:8" ht="6.75" customHeight="1">
      <c r="A12" s="278"/>
      <c r="B12" s="286"/>
      <c r="C12" s="286"/>
      <c r="D12" s="288"/>
      <c r="E12" s="286"/>
      <c r="F12" s="286"/>
      <c r="G12" s="284"/>
      <c r="H12" s="284"/>
    </row>
    <row r="13" spans="1:8" ht="13.5" thickBot="1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</row>
    <row r="14" spans="1:8" ht="41.25" customHeight="1">
      <c r="A14" s="240" t="s">
        <v>414</v>
      </c>
      <c r="B14" s="59">
        <v>874</v>
      </c>
      <c r="C14" s="60">
        <v>0</v>
      </c>
      <c r="D14" s="60">
        <v>0</v>
      </c>
      <c r="E14" s="61">
        <v>0</v>
      </c>
      <c r="F14" s="62">
        <v>0</v>
      </c>
      <c r="G14" s="63">
        <f>G15+G32+G36+G43+G63+G66+G78+G72+G82</f>
        <v>100214593.03</v>
      </c>
      <c r="H14" s="63">
        <f>H15+H32+H36+H43+H63+H66+H78+H72+H82</f>
        <v>37912593.03</v>
      </c>
    </row>
    <row r="15" spans="1:8" ht="18" customHeight="1">
      <c r="A15" s="64" t="s">
        <v>82</v>
      </c>
      <c r="B15" s="65"/>
      <c r="C15" s="66">
        <v>1</v>
      </c>
      <c r="D15" s="66">
        <v>0</v>
      </c>
      <c r="E15" s="67">
        <v>0</v>
      </c>
      <c r="F15" s="68">
        <v>0</v>
      </c>
      <c r="G15" s="69">
        <f>G16+G17+G18+G19+G20+G22+G28+G27+G30+G31+G21+G26+G23+G24+G25+G29</f>
        <v>13598223</v>
      </c>
      <c r="H15" s="69">
        <f>H16+H17+H18+H19+H20+H22+H28+H27+H30+H31+H21</f>
        <v>0</v>
      </c>
    </row>
    <row r="16" spans="1:8" ht="96.75" customHeight="1">
      <c r="A16" s="9" t="s">
        <v>342</v>
      </c>
      <c r="B16" s="208"/>
      <c r="C16" s="209">
        <v>1</v>
      </c>
      <c r="D16" s="209">
        <v>2</v>
      </c>
      <c r="E16" s="186" t="s">
        <v>202</v>
      </c>
      <c r="F16" s="153">
        <v>100</v>
      </c>
      <c r="G16" s="146">
        <v>1001700</v>
      </c>
      <c r="H16" s="146"/>
    </row>
    <row r="17" spans="1:8" ht="66" customHeight="1">
      <c r="A17" s="134" t="s">
        <v>356</v>
      </c>
      <c r="B17" s="183"/>
      <c r="C17" s="209">
        <v>1</v>
      </c>
      <c r="D17" s="209">
        <v>3</v>
      </c>
      <c r="E17" s="186" t="s">
        <v>204</v>
      </c>
      <c r="F17" s="153">
        <v>200</v>
      </c>
      <c r="G17" s="146">
        <v>168000</v>
      </c>
      <c r="H17" s="146"/>
    </row>
    <row r="18" spans="1:8" ht="97.5" customHeight="1">
      <c r="A18" s="232" t="s">
        <v>357</v>
      </c>
      <c r="B18" s="65"/>
      <c r="C18" s="209">
        <v>1</v>
      </c>
      <c r="D18" s="209">
        <v>4</v>
      </c>
      <c r="E18" s="186" t="s">
        <v>208</v>
      </c>
      <c r="F18" s="153">
        <v>100</v>
      </c>
      <c r="G18" s="146">
        <v>7998750</v>
      </c>
      <c r="H18" s="146"/>
    </row>
    <row r="19" spans="1:8" ht="50.25" customHeight="1">
      <c r="A19" s="85" t="s">
        <v>370</v>
      </c>
      <c r="B19" s="82"/>
      <c r="C19" s="209">
        <v>1</v>
      </c>
      <c r="D19" s="209">
        <v>4</v>
      </c>
      <c r="E19" s="186" t="s">
        <v>208</v>
      </c>
      <c r="F19" s="153">
        <v>200</v>
      </c>
      <c r="G19" s="146">
        <v>944246</v>
      </c>
      <c r="H19" s="146"/>
    </row>
    <row r="20" spans="1:8" ht="33" customHeight="1">
      <c r="A20" s="85" t="s">
        <v>343</v>
      </c>
      <c r="B20" s="83"/>
      <c r="C20" s="209">
        <v>1</v>
      </c>
      <c r="D20" s="209">
        <v>4</v>
      </c>
      <c r="E20" s="186" t="s">
        <v>208</v>
      </c>
      <c r="F20" s="153">
        <v>800</v>
      </c>
      <c r="G20" s="146">
        <v>75304</v>
      </c>
      <c r="H20" s="146"/>
    </row>
    <row r="21" spans="1:8" ht="28.5" customHeight="1">
      <c r="A21" s="56" t="s">
        <v>385</v>
      </c>
      <c r="B21" s="237"/>
      <c r="C21" s="210">
        <v>1</v>
      </c>
      <c r="D21" s="210">
        <v>6</v>
      </c>
      <c r="E21" s="186" t="s">
        <v>386</v>
      </c>
      <c r="F21" s="153">
        <v>500</v>
      </c>
      <c r="G21" s="146">
        <v>200000</v>
      </c>
      <c r="H21" s="146"/>
    </row>
    <row r="22" spans="1:8" ht="33" customHeight="1">
      <c r="A22" s="9" t="s">
        <v>344</v>
      </c>
      <c r="B22" s="140"/>
      <c r="C22" s="210">
        <v>1</v>
      </c>
      <c r="D22" s="211">
        <v>11</v>
      </c>
      <c r="E22" s="19" t="s">
        <v>205</v>
      </c>
      <c r="F22" s="153">
        <v>800</v>
      </c>
      <c r="G22" s="146">
        <v>625169</v>
      </c>
      <c r="H22" s="146"/>
    </row>
    <row r="23" spans="1:8" ht="78" customHeight="1">
      <c r="A23" s="203" t="s">
        <v>6</v>
      </c>
      <c r="B23" s="140"/>
      <c r="C23" s="209">
        <v>1</v>
      </c>
      <c r="D23" s="252">
        <v>13</v>
      </c>
      <c r="E23" s="186" t="s">
        <v>3</v>
      </c>
      <c r="F23" s="153">
        <v>200</v>
      </c>
      <c r="G23" s="146">
        <v>50000</v>
      </c>
      <c r="H23" s="146"/>
    </row>
    <row r="24" spans="1:8" ht="96" customHeight="1">
      <c r="A24" s="266" t="s">
        <v>7</v>
      </c>
      <c r="B24" s="140"/>
      <c r="C24" s="209">
        <v>1</v>
      </c>
      <c r="D24" s="252">
        <v>13</v>
      </c>
      <c r="E24" s="186" t="s">
        <v>5</v>
      </c>
      <c r="F24" s="153">
        <v>200</v>
      </c>
      <c r="G24" s="146">
        <v>688775</v>
      </c>
      <c r="H24" s="146"/>
    </row>
    <row r="25" spans="1:8" ht="55.5" customHeight="1">
      <c r="A25" s="9" t="s">
        <v>8</v>
      </c>
      <c r="B25" s="140"/>
      <c r="C25" s="209">
        <v>1</v>
      </c>
      <c r="D25" s="252">
        <v>13</v>
      </c>
      <c r="E25" s="19" t="s">
        <v>205</v>
      </c>
      <c r="F25" s="153">
        <v>200</v>
      </c>
      <c r="G25" s="146">
        <v>18831</v>
      </c>
      <c r="H25" s="146"/>
    </row>
    <row r="26" spans="1:8" ht="48" customHeight="1">
      <c r="A26" s="9" t="s">
        <v>451</v>
      </c>
      <c r="B26" s="140"/>
      <c r="C26" s="209">
        <v>1</v>
      </c>
      <c r="D26" s="252">
        <v>13</v>
      </c>
      <c r="E26" s="136" t="s">
        <v>205</v>
      </c>
      <c r="F26" s="153">
        <v>300</v>
      </c>
      <c r="G26" s="146">
        <v>6000</v>
      </c>
      <c r="H26" s="146"/>
    </row>
    <row r="27" spans="1:8" ht="62.25" customHeight="1">
      <c r="A27" s="9" t="s">
        <v>345</v>
      </c>
      <c r="B27" s="83"/>
      <c r="C27" s="209">
        <v>1</v>
      </c>
      <c r="D27" s="209">
        <v>13</v>
      </c>
      <c r="E27" s="19" t="s">
        <v>210</v>
      </c>
      <c r="F27" s="212">
        <v>200</v>
      </c>
      <c r="G27" s="146">
        <v>450000</v>
      </c>
      <c r="H27" s="146"/>
    </row>
    <row r="28" spans="1:8" ht="45" customHeight="1">
      <c r="A28" s="9" t="s">
        <v>346</v>
      </c>
      <c r="B28" s="83"/>
      <c r="C28" s="209">
        <v>1</v>
      </c>
      <c r="D28" s="209">
        <v>13</v>
      </c>
      <c r="E28" s="19" t="s">
        <v>211</v>
      </c>
      <c r="F28" s="212">
        <v>200</v>
      </c>
      <c r="G28" s="146">
        <v>1209148</v>
      </c>
      <c r="H28" s="146"/>
    </row>
    <row r="29" spans="1:8" ht="33.75" customHeight="1">
      <c r="A29" s="9" t="s">
        <v>9</v>
      </c>
      <c r="B29" s="83"/>
      <c r="C29" s="209">
        <v>1</v>
      </c>
      <c r="D29" s="209">
        <v>13</v>
      </c>
      <c r="E29" s="19" t="s">
        <v>211</v>
      </c>
      <c r="F29" s="212">
        <v>800</v>
      </c>
      <c r="G29" s="146">
        <v>22300</v>
      </c>
      <c r="H29" s="146"/>
    </row>
    <row r="30" spans="1:8" ht="33" customHeight="1">
      <c r="A30" s="9" t="s">
        <v>347</v>
      </c>
      <c r="B30" s="83"/>
      <c r="C30" s="209">
        <v>1</v>
      </c>
      <c r="D30" s="209">
        <v>13</v>
      </c>
      <c r="E30" s="19" t="s">
        <v>212</v>
      </c>
      <c r="F30" s="212">
        <v>500</v>
      </c>
      <c r="G30" s="146">
        <v>125000</v>
      </c>
      <c r="H30" s="146"/>
    </row>
    <row r="31" spans="1:8" ht="51.75" customHeight="1">
      <c r="A31" s="213" t="s">
        <v>348</v>
      </c>
      <c r="B31" s="82"/>
      <c r="C31" s="209">
        <v>1</v>
      </c>
      <c r="D31" s="209">
        <v>13</v>
      </c>
      <c r="E31" s="19" t="s">
        <v>340</v>
      </c>
      <c r="F31" s="153">
        <v>200</v>
      </c>
      <c r="G31" s="146">
        <v>15000</v>
      </c>
      <c r="H31" s="146"/>
    </row>
    <row r="32" spans="1:8" ht="33.75" customHeight="1">
      <c r="A32" s="64" t="s">
        <v>88</v>
      </c>
      <c r="B32" s="87"/>
      <c r="C32" s="143">
        <v>3</v>
      </c>
      <c r="D32" s="66">
        <v>0</v>
      </c>
      <c r="E32" s="67">
        <v>0</v>
      </c>
      <c r="F32" s="68">
        <v>0</v>
      </c>
      <c r="G32" s="152">
        <f>G33+G35+G34</f>
        <v>1144000</v>
      </c>
      <c r="H32" s="152"/>
    </row>
    <row r="33" spans="1:8" ht="94.5" customHeight="1">
      <c r="A33" s="9" t="s">
        <v>349</v>
      </c>
      <c r="B33" s="82"/>
      <c r="C33" s="209">
        <v>3</v>
      </c>
      <c r="D33" s="209">
        <v>9</v>
      </c>
      <c r="E33" s="202" t="s">
        <v>214</v>
      </c>
      <c r="F33" s="153">
        <v>200</v>
      </c>
      <c r="G33" s="146">
        <v>600000</v>
      </c>
      <c r="H33" s="146"/>
    </row>
    <row r="34" spans="1:8" ht="124.5" customHeight="1">
      <c r="A34" s="234" t="s">
        <v>363</v>
      </c>
      <c r="B34" s="109"/>
      <c r="C34" s="209">
        <v>3</v>
      </c>
      <c r="D34" s="209">
        <v>9</v>
      </c>
      <c r="E34" s="107" t="s">
        <v>337</v>
      </c>
      <c r="F34" s="153">
        <v>200</v>
      </c>
      <c r="G34" s="142">
        <v>100000</v>
      </c>
      <c r="H34" s="142"/>
    </row>
    <row r="35" spans="1:8" ht="33" customHeight="1">
      <c r="A35" s="134" t="s">
        <v>350</v>
      </c>
      <c r="B35" s="83"/>
      <c r="C35" s="209">
        <v>3</v>
      </c>
      <c r="D35" s="209">
        <v>9</v>
      </c>
      <c r="E35" s="19" t="s">
        <v>212</v>
      </c>
      <c r="F35" s="153">
        <v>500</v>
      </c>
      <c r="G35" s="146">
        <v>444000</v>
      </c>
      <c r="H35" s="76"/>
    </row>
    <row r="36" spans="1:8" ht="18" customHeight="1">
      <c r="A36" s="64" t="s">
        <v>90</v>
      </c>
      <c r="B36" s="65"/>
      <c r="C36" s="66">
        <v>4</v>
      </c>
      <c r="D36" s="66"/>
      <c r="E36" s="67"/>
      <c r="F36" s="68"/>
      <c r="G36" s="69">
        <f>G37+G41+G42+G38+G39+G40</f>
        <v>23702118</v>
      </c>
      <c r="H36" s="69">
        <f>H37+H41+H42+H38+H39+H40</f>
        <v>9047118</v>
      </c>
    </row>
    <row r="37" spans="1:8" ht="96" customHeight="1">
      <c r="A37" s="99" t="s">
        <v>418</v>
      </c>
      <c r="B37" s="71"/>
      <c r="C37" s="209">
        <v>4</v>
      </c>
      <c r="D37" s="209">
        <v>8</v>
      </c>
      <c r="E37" s="186" t="s">
        <v>247</v>
      </c>
      <c r="F37" s="153">
        <v>800</v>
      </c>
      <c r="G37" s="146">
        <v>415000</v>
      </c>
      <c r="H37" s="76"/>
    </row>
    <row r="38" spans="1:8" ht="78.75" customHeight="1">
      <c r="A38" s="188" t="s">
        <v>364</v>
      </c>
      <c r="B38" s="82"/>
      <c r="C38" s="209">
        <v>4</v>
      </c>
      <c r="D38" s="209">
        <v>9</v>
      </c>
      <c r="E38" s="186" t="s">
        <v>310</v>
      </c>
      <c r="F38" s="153">
        <v>200</v>
      </c>
      <c r="G38" s="142">
        <v>1340000</v>
      </c>
      <c r="H38" s="142"/>
    </row>
    <row r="39" spans="1:8" ht="78.75" customHeight="1">
      <c r="A39" s="85" t="s">
        <v>417</v>
      </c>
      <c r="B39" s="82"/>
      <c r="C39" s="209">
        <v>4</v>
      </c>
      <c r="D39" s="209">
        <v>9</v>
      </c>
      <c r="E39" s="186" t="s">
        <v>324</v>
      </c>
      <c r="F39" s="153">
        <v>200</v>
      </c>
      <c r="G39" s="142">
        <v>8760000</v>
      </c>
      <c r="H39" s="151"/>
    </row>
    <row r="40" spans="1:8" ht="62.25" customHeight="1">
      <c r="A40" s="56" t="s">
        <v>377</v>
      </c>
      <c r="B40" s="82"/>
      <c r="C40" s="209">
        <v>4</v>
      </c>
      <c r="D40" s="209">
        <v>9</v>
      </c>
      <c r="E40" s="186" t="s">
        <v>375</v>
      </c>
      <c r="F40" s="153">
        <v>200</v>
      </c>
      <c r="G40" s="142">
        <v>9047118</v>
      </c>
      <c r="H40" s="142">
        <v>9047118</v>
      </c>
    </row>
    <row r="41" spans="1:8" ht="123" customHeight="1">
      <c r="A41" s="86" t="s">
        <v>351</v>
      </c>
      <c r="B41" s="71"/>
      <c r="C41" s="209">
        <v>4</v>
      </c>
      <c r="D41" s="209">
        <v>12</v>
      </c>
      <c r="E41" s="186" t="s">
        <v>228</v>
      </c>
      <c r="F41" s="153">
        <v>600</v>
      </c>
      <c r="G41" s="146">
        <v>400000</v>
      </c>
      <c r="H41" s="146"/>
    </row>
    <row r="42" spans="1:8" ht="78" customHeight="1">
      <c r="A42" s="233" t="s">
        <v>352</v>
      </c>
      <c r="B42" s="71"/>
      <c r="C42" s="209">
        <v>4</v>
      </c>
      <c r="D42" s="209">
        <v>12</v>
      </c>
      <c r="E42" s="186" t="s">
        <v>250</v>
      </c>
      <c r="F42" s="153">
        <v>600</v>
      </c>
      <c r="G42" s="146">
        <v>3740000</v>
      </c>
      <c r="H42" s="146"/>
    </row>
    <row r="43" spans="1:8" ht="18" customHeight="1">
      <c r="A43" s="64" t="s">
        <v>93</v>
      </c>
      <c r="B43" s="87"/>
      <c r="C43" s="66">
        <v>5</v>
      </c>
      <c r="D43" s="66">
        <v>0</v>
      </c>
      <c r="E43" s="67">
        <v>0</v>
      </c>
      <c r="F43" s="68">
        <v>0</v>
      </c>
      <c r="G43" s="69">
        <f>G47+G48+G49+G51+G53+G56++G58+G60+G61+G62+G44+G55+G52+G46+G57+G59+G50+G45+G54</f>
        <v>46653892.03</v>
      </c>
      <c r="H43" s="69">
        <f>H47+H48+H49+H51+H53+H56++H58+H60+H61+H62+H44+H55+H52+H46+H57+H59+H50+H45+H54</f>
        <v>23645115.03</v>
      </c>
    </row>
    <row r="44" spans="1:8" ht="129" customHeight="1">
      <c r="A44" s="9" t="s">
        <v>437</v>
      </c>
      <c r="B44" s="183"/>
      <c r="C44" s="209">
        <v>5</v>
      </c>
      <c r="D44" s="209">
        <v>1</v>
      </c>
      <c r="E44" s="226" t="s">
        <v>383</v>
      </c>
      <c r="F44" s="214">
        <v>400</v>
      </c>
      <c r="G44" s="146">
        <v>3837022.33</v>
      </c>
      <c r="H44" s="146">
        <v>3837022.33</v>
      </c>
    </row>
    <row r="45" spans="1:8" ht="144" customHeight="1">
      <c r="A45" s="56" t="s">
        <v>32</v>
      </c>
      <c r="B45" s="183"/>
      <c r="C45" s="209">
        <v>5</v>
      </c>
      <c r="D45" s="209">
        <v>1</v>
      </c>
      <c r="E45" s="226" t="s">
        <v>31</v>
      </c>
      <c r="F45" s="214">
        <v>400</v>
      </c>
      <c r="G45" s="146">
        <v>6365982</v>
      </c>
      <c r="H45" s="146">
        <v>6365982</v>
      </c>
    </row>
    <row r="46" spans="1:8" ht="129" customHeight="1">
      <c r="A46" s="9" t="s">
        <v>437</v>
      </c>
      <c r="B46" s="183"/>
      <c r="C46" s="209">
        <v>5</v>
      </c>
      <c r="D46" s="209">
        <v>1</v>
      </c>
      <c r="E46" s="226" t="s">
        <v>438</v>
      </c>
      <c r="F46" s="214">
        <v>400</v>
      </c>
      <c r="G46" s="146">
        <v>744784.11</v>
      </c>
      <c r="H46" s="146">
        <v>744784.11</v>
      </c>
    </row>
    <row r="47" spans="1:8" ht="142.5" customHeight="1">
      <c r="A47" s="9" t="s">
        <v>382</v>
      </c>
      <c r="B47" s="231"/>
      <c r="C47" s="209">
        <v>5</v>
      </c>
      <c r="D47" s="209">
        <v>1</v>
      </c>
      <c r="E47" s="226" t="s">
        <v>380</v>
      </c>
      <c r="F47" s="214">
        <v>400</v>
      </c>
      <c r="G47" s="146">
        <v>6900000</v>
      </c>
      <c r="H47" s="146"/>
    </row>
    <row r="48" spans="1:8" ht="96" customHeight="1">
      <c r="A48" s="134" t="s">
        <v>371</v>
      </c>
      <c r="B48" s="90"/>
      <c r="C48" s="209">
        <v>5</v>
      </c>
      <c r="D48" s="209">
        <v>1</v>
      </c>
      <c r="E48" s="198" t="s">
        <v>252</v>
      </c>
      <c r="F48" s="214">
        <v>200</v>
      </c>
      <c r="G48" s="146">
        <v>488777</v>
      </c>
      <c r="H48" s="73"/>
    </row>
    <row r="49" spans="1:8" ht="125.25" customHeight="1">
      <c r="A49" s="56" t="s">
        <v>358</v>
      </c>
      <c r="B49" s="65"/>
      <c r="C49" s="209">
        <v>5</v>
      </c>
      <c r="D49" s="209">
        <v>1</v>
      </c>
      <c r="E49" s="186" t="s">
        <v>253</v>
      </c>
      <c r="F49" s="214">
        <v>200</v>
      </c>
      <c r="G49" s="146">
        <v>1070316.05</v>
      </c>
      <c r="H49" s="73"/>
    </row>
    <row r="50" spans="1:8" ht="104.25" customHeight="1">
      <c r="A50" s="56" t="s">
        <v>20</v>
      </c>
      <c r="B50" s="65"/>
      <c r="C50" s="209">
        <v>5</v>
      </c>
      <c r="D50" s="209">
        <v>1</v>
      </c>
      <c r="E50" s="186" t="s">
        <v>253</v>
      </c>
      <c r="F50" s="214">
        <v>800</v>
      </c>
      <c r="G50" s="146">
        <v>29683.95</v>
      </c>
      <c r="H50" s="73"/>
    </row>
    <row r="51" spans="1:8" ht="83.25" customHeight="1">
      <c r="A51" s="74" t="s">
        <v>359</v>
      </c>
      <c r="B51" s="82"/>
      <c r="C51" s="209">
        <v>5</v>
      </c>
      <c r="D51" s="209">
        <v>2</v>
      </c>
      <c r="E51" s="199" t="s">
        <v>256</v>
      </c>
      <c r="F51" s="153">
        <v>200</v>
      </c>
      <c r="G51" s="146">
        <v>200000</v>
      </c>
      <c r="H51" s="79"/>
    </row>
    <row r="52" spans="1:8" ht="83.25" customHeight="1">
      <c r="A52" s="74" t="s">
        <v>449</v>
      </c>
      <c r="B52" s="82"/>
      <c r="C52" s="209">
        <v>5</v>
      </c>
      <c r="D52" s="209">
        <v>2</v>
      </c>
      <c r="E52" s="199" t="s">
        <v>448</v>
      </c>
      <c r="F52" s="153">
        <v>200</v>
      </c>
      <c r="G52" s="146">
        <v>100000</v>
      </c>
      <c r="H52" s="79"/>
    </row>
    <row r="53" spans="1:8" ht="79.5" customHeight="1">
      <c r="A53" s="74" t="s">
        <v>405</v>
      </c>
      <c r="B53" s="138"/>
      <c r="C53" s="209">
        <v>5</v>
      </c>
      <c r="D53" s="209">
        <v>2</v>
      </c>
      <c r="E53" s="199" t="s">
        <v>341</v>
      </c>
      <c r="F53" s="153">
        <v>200</v>
      </c>
      <c r="G53" s="146">
        <v>200000</v>
      </c>
      <c r="H53" s="79"/>
    </row>
    <row r="54" spans="1:8" ht="48" customHeight="1">
      <c r="A54" s="86" t="s">
        <v>43</v>
      </c>
      <c r="B54" s="138"/>
      <c r="C54" s="209">
        <v>5</v>
      </c>
      <c r="D54" s="209">
        <v>2</v>
      </c>
      <c r="E54" s="199" t="s">
        <v>40</v>
      </c>
      <c r="F54" s="153">
        <v>800</v>
      </c>
      <c r="G54" s="146">
        <v>7775000</v>
      </c>
      <c r="H54" s="148">
        <f>G54</f>
        <v>7775000</v>
      </c>
    </row>
    <row r="55" spans="1:8" ht="36" customHeight="1">
      <c r="A55" s="134" t="s">
        <v>347</v>
      </c>
      <c r="B55" s="83"/>
      <c r="C55" s="209">
        <v>5</v>
      </c>
      <c r="D55" s="209">
        <v>2</v>
      </c>
      <c r="E55" s="19" t="s">
        <v>212</v>
      </c>
      <c r="F55" s="153">
        <v>500</v>
      </c>
      <c r="G55" s="146">
        <v>400000</v>
      </c>
      <c r="H55" s="79"/>
    </row>
    <row r="56" spans="1:8" ht="79.5" customHeight="1">
      <c r="A56" s="9" t="s">
        <v>415</v>
      </c>
      <c r="B56" s="82"/>
      <c r="C56" s="209">
        <v>5</v>
      </c>
      <c r="D56" s="209">
        <v>3</v>
      </c>
      <c r="E56" s="186" t="s">
        <v>313</v>
      </c>
      <c r="F56" s="153">
        <v>200</v>
      </c>
      <c r="G56" s="146">
        <v>1870000</v>
      </c>
      <c r="H56" s="146"/>
    </row>
    <row r="57" spans="1:8" ht="69" customHeight="1">
      <c r="A57" s="134" t="s">
        <v>461</v>
      </c>
      <c r="B57" s="83"/>
      <c r="C57" s="209">
        <v>5</v>
      </c>
      <c r="D57" s="209">
        <v>3</v>
      </c>
      <c r="E57" s="186" t="s">
        <v>459</v>
      </c>
      <c r="F57" s="153">
        <v>200</v>
      </c>
      <c r="G57" s="146">
        <v>4922326.59</v>
      </c>
      <c r="H57" s="146">
        <v>4922326.59</v>
      </c>
    </row>
    <row r="58" spans="1:8" ht="65.25" customHeight="1">
      <c r="A58" s="9" t="s">
        <v>416</v>
      </c>
      <c r="B58" s="83"/>
      <c r="C58" s="209">
        <v>5</v>
      </c>
      <c r="D58" s="209">
        <v>3</v>
      </c>
      <c r="E58" s="186" t="s">
        <v>317</v>
      </c>
      <c r="F58" s="153">
        <v>200</v>
      </c>
      <c r="G58" s="146">
        <v>7478413.93</v>
      </c>
      <c r="H58" s="146"/>
    </row>
    <row r="59" spans="1:8" ht="29.25" customHeight="1">
      <c r="A59" s="261" t="s">
        <v>11</v>
      </c>
      <c r="B59" s="83"/>
      <c r="C59" s="209">
        <v>5</v>
      </c>
      <c r="D59" s="209">
        <v>3</v>
      </c>
      <c r="E59" s="186" t="s">
        <v>12</v>
      </c>
      <c r="F59" s="153">
        <v>800</v>
      </c>
      <c r="G59" s="215">
        <v>21586.07</v>
      </c>
      <c r="H59" s="215"/>
    </row>
    <row r="60" spans="1:8" ht="109.5" customHeight="1">
      <c r="A60" s="232" t="s">
        <v>355</v>
      </c>
      <c r="B60" s="94"/>
      <c r="C60" s="209">
        <v>5</v>
      </c>
      <c r="D60" s="209">
        <v>5</v>
      </c>
      <c r="E60" s="186" t="s">
        <v>320</v>
      </c>
      <c r="F60" s="212">
        <v>100</v>
      </c>
      <c r="G60" s="215">
        <v>3990000</v>
      </c>
      <c r="H60" s="98">
        <v>0</v>
      </c>
    </row>
    <row r="61" spans="1:8" ht="60" customHeight="1">
      <c r="A61" s="85" t="s">
        <v>354</v>
      </c>
      <c r="B61" s="82"/>
      <c r="C61" s="209">
        <v>5</v>
      </c>
      <c r="D61" s="209">
        <v>5</v>
      </c>
      <c r="E61" s="186" t="s">
        <v>320</v>
      </c>
      <c r="F61" s="153">
        <v>200</v>
      </c>
      <c r="G61" s="215">
        <v>251300</v>
      </c>
      <c r="H61" s="98">
        <v>0</v>
      </c>
    </row>
    <row r="62" spans="1:8" ht="48.75" customHeight="1">
      <c r="A62" s="217" t="s">
        <v>373</v>
      </c>
      <c r="B62" s="94"/>
      <c r="C62" s="209">
        <v>5</v>
      </c>
      <c r="D62" s="209">
        <v>5</v>
      </c>
      <c r="E62" s="186" t="s">
        <v>320</v>
      </c>
      <c r="F62" s="153">
        <v>800</v>
      </c>
      <c r="G62" s="215">
        <v>8700</v>
      </c>
      <c r="H62" s="98"/>
    </row>
    <row r="63" spans="1:8" ht="16.5" customHeight="1">
      <c r="A63" s="64" t="s">
        <v>98</v>
      </c>
      <c r="B63" s="87"/>
      <c r="C63" s="66">
        <v>7</v>
      </c>
      <c r="D63" s="95"/>
      <c r="E63" s="96"/>
      <c r="F63" s="97"/>
      <c r="G63" s="69">
        <f>G64+G65</f>
        <v>180000</v>
      </c>
      <c r="H63" s="69"/>
    </row>
    <row r="64" spans="1:8" ht="78" customHeight="1">
      <c r="A64" s="86" t="s">
        <v>372</v>
      </c>
      <c r="B64" s="182"/>
      <c r="C64" s="209">
        <v>7</v>
      </c>
      <c r="D64" s="209">
        <v>7</v>
      </c>
      <c r="E64" s="186" t="s">
        <v>266</v>
      </c>
      <c r="F64" s="153">
        <v>200</v>
      </c>
      <c r="G64" s="146">
        <v>98000</v>
      </c>
      <c r="H64" s="146"/>
    </row>
    <row r="65" spans="1:8" ht="83.25" customHeight="1">
      <c r="A65" s="86" t="s">
        <v>372</v>
      </c>
      <c r="B65" s="82"/>
      <c r="C65" s="209">
        <v>7</v>
      </c>
      <c r="D65" s="209">
        <v>7</v>
      </c>
      <c r="E65" s="186" t="s">
        <v>269</v>
      </c>
      <c r="F65" s="153">
        <v>200</v>
      </c>
      <c r="G65" s="146">
        <v>82000</v>
      </c>
      <c r="H65" s="79"/>
    </row>
    <row r="66" spans="1:8" ht="18.75" customHeight="1">
      <c r="A66" s="64" t="s">
        <v>99</v>
      </c>
      <c r="B66" s="65"/>
      <c r="C66" s="66">
        <v>8</v>
      </c>
      <c r="D66" s="66">
        <v>0</v>
      </c>
      <c r="E66" s="81"/>
      <c r="F66" s="78"/>
      <c r="G66" s="69">
        <f>G67+G70+G71+G68+G69</f>
        <v>11662970</v>
      </c>
      <c r="H66" s="69">
        <f>H67+H70+H71+H68+H69</f>
        <v>3718970</v>
      </c>
    </row>
    <row r="67" spans="1:8" ht="93" customHeight="1">
      <c r="A67" s="74" t="s">
        <v>360</v>
      </c>
      <c r="B67" s="71"/>
      <c r="C67" s="209">
        <v>8</v>
      </c>
      <c r="D67" s="209">
        <v>1</v>
      </c>
      <c r="E67" s="186" t="s">
        <v>272</v>
      </c>
      <c r="F67" s="153">
        <v>600</v>
      </c>
      <c r="G67" s="146">
        <v>6000000</v>
      </c>
      <c r="H67" s="146"/>
    </row>
    <row r="68" spans="1:8" ht="93" customHeight="1">
      <c r="A68" s="9" t="s">
        <v>466</v>
      </c>
      <c r="B68" s="71"/>
      <c r="C68" s="209">
        <v>8</v>
      </c>
      <c r="D68" s="252">
        <v>1</v>
      </c>
      <c r="E68" s="19" t="s">
        <v>467</v>
      </c>
      <c r="F68" s="153">
        <v>600</v>
      </c>
      <c r="G68" s="146">
        <v>3484552</v>
      </c>
      <c r="H68" s="146">
        <v>3484552</v>
      </c>
    </row>
    <row r="69" spans="1:8" ht="93" customHeight="1">
      <c r="A69" s="99" t="s">
        <v>468</v>
      </c>
      <c r="B69" s="71"/>
      <c r="C69" s="209">
        <v>8</v>
      </c>
      <c r="D69" s="252">
        <v>1</v>
      </c>
      <c r="E69" s="19" t="s">
        <v>469</v>
      </c>
      <c r="F69" s="153">
        <v>600</v>
      </c>
      <c r="G69" s="146">
        <v>234418</v>
      </c>
      <c r="H69" s="146">
        <v>234418</v>
      </c>
    </row>
    <row r="70" spans="1:8" ht="30.75" customHeight="1">
      <c r="A70" s="134" t="s">
        <v>347</v>
      </c>
      <c r="B70" s="83"/>
      <c r="C70" s="209">
        <v>8</v>
      </c>
      <c r="D70" s="209">
        <v>1</v>
      </c>
      <c r="E70" s="19" t="s">
        <v>212</v>
      </c>
      <c r="F70" s="153">
        <v>500</v>
      </c>
      <c r="G70" s="146">
        <v>1804000</v>
      </c>
      <c r="H70" s="146"/>
    </row>
    <row r="71" spans="1:8" ht="96" customHeight="1">
      <c r="A71" s="74" t="s">
        <v>361</v>
      </c>
      <c r="B71" s="82"/>
      <c r="C71" s="209">
        <v>8</v>
      </c>
      <c r="D71" s="209">
        <v>4</v>
      </c>
      <c r="E71" s="186" t="s">
        <v>278</v>
      </c>
      <c r="F71" s="153">
        <v>200</v>
      </c>
      <c r="G71" s="146">
        <v>140000</v>
      </c>
      <c r="H71" s="139"/>
    </row>
    <row r="72" spans="1:8" ht="15.75">
      <c r="A72" s="189" t="s">
        <v>101</v>
      </c>
      <c r="B72" s="65"/>
      <c r="C72" s="66">
        <v>10</v>
      </c>
      <c r="D72" s="84"/>
      <c r="E72" s="75"/>
      <c r="F72" s="78"/>
      <c r="G72" s="69">
        <f>G73+G74+G76+G77+G75</f>
        <v>2523390</v>
      </c>
      <c r="H72" s="69">
        <f>H73+H74+H76+H77+H75</f>
        <v>1501390</v>
      </c>
    </row>
    <row r="73" spans="1:8" ht="63" customHeight="1">
      <c r="A73" s="99" t="s">
        <v>353</v>
      </c>
      <c r="B73" s="82"/>
      <c r="C73" s="209">
        <v>10</v>
      </c>
      <c r="D73" s="209">
        <v>1</v>
      </c>
      <c r="E73" s="186" t="s">
        <v>280</v>
      </c>
      <c r="F73" s="153">
        <v>300</v>
      </c>
      <c r="G73" s="146">
        <v>272000</v>
      </c>
      <c r="H73" s="146"/>
    </row>
    <row r="74" spans="1:8" ht="93.75" customHeight="1">
      <c r="A74" s="9" t="s">
        <v>368</v>
      </c>
      <c r="B74" s="227"/>
      <c r="C74" s="209">
        <v>10</v>
      </c>
      <c r="D74" s="209">
        <v>3</v>
      </c>
      <c r="E74" s="186" t="s">
        <v>284</v>
      </c>
      <c r="F74" s="153">
        <v>300</v>
      </c>
      <c r="G74" s="146">
        <v>650000</v>
      </c>
      <c r="H74" s="146"/>
    </row>
    <row r="75" spans="1:8" ht="93.75" customHeight="1">
      <c r="A75" s="9" t="s">
        <v>368</v>
      </c>
      <c r="B75" s="265"/>
      <c r="C75" s="209">
        <v>10</v>
      </c>
      <c r="D75" s="209">
        <v>3</v>
      </c>
      <c r="E75" s="186" t="s">
        <v>25</v>
      </c>
      <c r="F75" s="153">
        <v>300</v>
      </c>
      <c r="G75" s="146">
        <v>1171390</v>
      </c>
      <c r="H75" s="146">
        <v>1171390</v>
      </c>
    </row>
    <row r="76" spans="1:8" ht="111.75" customHeight="1">
      <c r="A76" s="9" t="s">
        <v>379</v>
      </c>
      <c r="B76" s="183"/>
      <c r="C76" s="209">
        <v>10</v>
      </c>
      <c r="D76" s="209">
        <v>3</v>
      </c>
      <c r="E76" s="186" t="s">
        <v>289</v>
      </c>
      <c r="F76" s="153">
        <v>300</v>
      </c>
      <c r="G76" s="146">
        <v>100000</v>
      </c>
      <c r="H76" s="146"/>
    </row>
    <row r="77" spans="1:8" ht="111.75" customHeight="1">
      <c r="A77" s="9" t="s">
        <v>379</v>
      </c>
      <c r="B77" s="183"/>
      <c r="C77" s="209">
        <v>10</v>
      </c>
      <c r="D77" s="209">
        <v>3</v>
      </c>
      <c r="E77" s="186" t="s">
        <v>19</v>
      </c>
      <c r="F77" s="153">
        <v>300</v>
      </c>
      <c r="G77" s="146">
        <v>330000</v>
      </c>
      <c r="H77" s="146">
        <v>330000</v>
      </c>
    </row>
    <row r="78" spans="1:8" ht="18" customHeight="1">
      <c r="A78" s="64" t="s">
        <v>104</v>
      </c>
      <c r="B78" s="65"/>
      <c r="C78" s="66">
        <v>11</v>
      </c>
      <c r="D78" s="66">
        <v>0</v>
      </c>
      <c r="E78" s="67">
        <v>0</v>
      </c>
      <c r="F78" s="68">
        <v>0</v>
      </c>
      <c r="G78" s="69">
        <f>G80+G79+G81</f>
        <v>250000</v>
      </c>
      <c r="H78" s="69">
        <f>H80+H79</f>
        <v>0</v>
      </c>
    </row>
    <row r="79" spans="1:8" ht="78" customHeight="1">
      <c r="A79" s="74" t="s">
        <v>365</v>
      </c>
      <c r="B79" s="82"/>
      <c r="C79" s="209">
        <v>11</v>
      </c>
      <c r="D79" s="209">
        <v>2</v>
      </c>
      <c r="E79" s="186" t="s">
        <v>296</v>
      </c>
      <c r="F79" s="153">
        <v>200</v>
      </c>
      <c r="G79" s="146">
        <v>106000</v>
      </c>
      <c r="H79" s="146"/>
    </row>
    <row r="80" spans="1:8" ht="75" customHeight="1">
      <c r="A80" s="74" t="s">
        <v>366</v>
      </c>
      <c r="B80" s="82"/>
      <c r="C80" s="209">
        <v>11</v>
      </c>
      <c r="D80" s="209">
        <v>2</v>
      </c>
      <c r="E80" s="186" t="s">
        <v>300</v>
      </c>
      <c r="F80" s="153">
        <v>200</v>
      </c>
      <c r="G80" s="146">
        <v>94000</v>
      </c>
      <c r="H80" s="73"/>
    </row>
    <row r="81" spans="1:8" ht="114.75" customHeight="1">
      <c r="A81" s="232" t="s">
        <v>367</v>
      </c>
      <c r="B81" s="82"/>
      <c r="C81" s="209">
        <v>11</v>
      </c>
      <c r="D81" s="209">
        <v>2</v>
      </c>
      <c r="E81" s="186" t="s">
        <v>303</v>
      </c>
      <c r="F81" s="212">
        <v>600</v>
      </c>
      <c r="G81" s="146">
        <v>50000</v>
      </c>
      <c r="H81" s="73"/>
    </row>
    <row r="82" spans="1:8" ht="31.5" customHeight="1">
      <c r="A82" s="64" t="s">
        <v>152</v>
      </c>
      <c r="B82" s="87"/>
      <c r="C82" s="143">
        <v>13</v>
      </c>
      <c r="D82" s="143">
        <v>0</v>
      </c>
      <c r="E82" s="165">
        <v>0</v>
      </c>
      <c r="F82" s="168"/>
      <c r="G82" s="144">
        <f>G83</f>
        <v>500000</v>
      </c>
      <c r="H82" s="141"/>
    </row>
    <row r="83" spans="1:8" ht="23.25" customHeight="1">
      <c r="A83" s="134" t="s">
        <v>328</v>
      </c>
      <c r="B83" s="82"/>
      <c r="C83" s="209">
        <v>13</v>
      </c>
      <c r="D83" s="209">
        <v>1</v>
      </c>
      <c r="E83" s="186" t="s">
        <v>305</v>
      </c>
      <c r="F83" s="153">
        <v>700</v>
      </c>
      <c r="G83" s="146">
        <v>500000</v>
      </c>
      <c r="H83" s="79"/>
    </row>
    <row r="84" spans="1:8" ht="27" customHeight="1">
      <c r="A84" s="271" t="s">
        <v>106</v>
      </c>
      <c r="B84" s="272"/>
      <c r="C84" s="272"/>
      <c r="D84" s="272"/>
      <c r="E84" s="272"/>
      <c r="F84" s="223"/>
      <c r="G84" s="73">
        <f>G14</f>
        <v>100214593.03</v>
      </c>
      <c r="H84" s="73">
        <f>H14</f>
        <v>37912593.03</v>
      </c>
    </row>
    <row r="85" spans="1:8" ht="12.75">
      <c r="A85" s="218" t="s">
        <v>329</v>
      </c>
      <c r="B85" s="47"/>
      <c r="C85" s="47"/>
      <c r="D85" s="47"/>
      <c r="E85" s="47"/>
      <c r="F85" s="47"/>
      <c r="G85" s="219">
        <f>Приложение1!C59-'Приложение 3'!G84</f>
        <v>-1460339.1099999994</v>
      </c>
      <c r="H85" s="190"/>
    </row>
    <row r="86" spans="1:8" ht="12.75">
      <c r="A86" s="193"/>
      <c r="B86" s="194"/>
      <c r="C86" s="194"/>
      <c r="D86" s="194"/>
      <c r="E86" s="194"/>
      <c r="F86" s="194"/>
      <c r="G86" s="194"/>
      <c r="H86" s="194"/>
    </row>
    <row r="87" spans="1:8" ht="12.75">
      <c r="A87" s="193"/>
      <c r="B87" s="194"/>
      <c r="C87" s="194"/>
      <c r="D87" s="194"/>
      <c r="E87" s="194"/>
      <c r="F87" s="194"/>
      <c r="G87" s="194"/>
      <c r="H87" s="194"/>
    </row>
    <row r="88" spans="1:8" ht="12.75">
      <c r="A88" s="193"/>
      <c r="B88" s="194"/>
      <c r="C88" s="194"/>
      <c r="D88" s="194"/>
      <c r="E88" s="194"/>
      <c r="F88" s="194"/>
      <c r="G88" s="194"/>
      <c r="H88" s="194"/>
    </row>
    <row r="89" spans="1:8" ht="12.75">
      <c r="A89" s="224"/>
      <c r="B89" s="224"/>
      <c r="C89" s="224"/>
      <c r="D89" s="224"/>
      <c r="E89" s="224"/>
      <c r="F89" s="224"/>
      <c r="G89" s="224"/>
      <c r="H89" s="224"/>
    </row>
    <row r="90" spans="1:8" ht="12.75">
      <c r="A90" s="193"/>
      <c r="B90" s="194"/>
      <c r="C90" s="194"/>
      <c r="D90" s="194"/>
      <c r="E90" s="194"/>
      <c r="F90" s="194"/>
      <c r="G90" s="194"/>
      <c r="H90" s="194"/>
    </row>
    <row r="91" spans="1:8" ht="12.75">
      <c r="A91" s="193"/>
      <c r="B91" s="194"/>
      <c r="C91" s="194"/>
      <c r="D91" s="194"/>
      <c r="E91" s="194"/>
      <c r="F91" s="194"/>
      <c r="G91" s="194"/>
      <c r="H91" s="194"/>
    </row>
    <row r="92" spans="1:8" ht="12.75">
      <c r="A92" s="193"/>
      <c r="B92" s="194"/>
      <c r="C92" s="194"/>
      <c r="D92" s="194"/>
      <c r="E92" s="194"/>
      <c r="F92" s="194"/>
      <c r="G92" s="194"/>
      <c r="H92" s="194"/>
    </row>
    <row r="93" spans="1:8" ht="12.75">
      <c r="A93" s="193"/>
      <c r="B93" s="194"/>
      <c r="C93" s="194"/>
      <c r="D93" s="194"/>
      <c r="E93" s="194"/>
      <c r="F93" s="194"/>
      <c r="G93" s="194"/>
      <c r="H93" s="194"/>
    </row>
    <row r="94" spans="1:8" ht="12.75">
      <c r="A94" s="193"/>
      <c r="B94" s="194"/>
      <c r="C94" s="194"/>
      <c r="D94" s="194"/>
      <c r="E94" s="194"/>
      <c r="F94" s="194"/>
      <c r="G94" s="194"/>
      <c r="H94" s="194"/>
    </row>
    <row r="95" spans="1:8" ht="12.75">
      <c r="A95" s="193"/>
      <c r="B95" s="194"/>
      <c r="C95" s="194"/>
      <c r="D95" s="194"/>
      <c r="E95" s="194"/>
      <c r="F95" s="194"/>
      <c r="G95" s="194"/>
      <c r="H95" s="194"/>
    </row>
    <row r="96" spans="1:8" ht="12.75">
      <c r="A96" s="193"/>
      <c r="B96" s="194"/>
      <c r="C96" s="194"/>
      <c r="D96" s="194"/>
      <c r="E96" s="194"/>
      <c r="F96" s="194"/>
      <c r="G96" s="194"/>
      <c r="H96" s="194"/>
    </row>
    <row r="97" spans="1:8" ht="12.75">
      <c r="A97" s="193"/>
      <c r="B97" s="194"/>
      <c r="C97" s="194"/>
      <c r="D97" s="194"/>
      <c r="E97" s="194"/>
      <c r="F97" s="194"/>
      <c r="G97" s="194"/>
      <c r="H97" s="194"/>
    </row>
    <row r="98" spans="1:8" ht="12.75">
      <c r="A98" s="193"/>
      <c r="B98" s="194"/>
      <c r="C98" s="194"/>
      <c r="D98" s="194"/>
      <c r="E98" s="194"/>
      <c r="F98" s="194"/>
      <c r="G98" s="194"/>
      <c r="H98" s="194"/>
    </row>
  </sheetData>
  <sheetProtection/>
  <mergeCells count="18">
    <mergeCell ref="F10:F12"/>
    <mergeCell ref="A8:H8"/>
    <mergeCell ref="A7:H7"/>
    <mergeCell ref="A1:H1"/>
    <mergeCell ref="A2:H2"/>
    <mergeCell ref="A3:H3"/>
    <mergeCell ref="A4:H4"/>
    <mergeCell ref="A6:H6"/>
    <mergeCell ref="A84:F84"/>
    <mergeCell ref="A89:H89"/>
    <mergeCell ref="A9:A12"/>
    <mergeCell ref="B9:F9"/>
    <mergeCell ref="G9:G12"/>
    <mergeCell ref="H9:H12"/>
    <mergeCell ref="B10:B12"/>
    <mergeCell ref="C10:C12"/>
    <mergeCell ref="D10:D12"/>
    <mergeCell ref="E10:E12"/>
  </mergeCells>
  <printOptions/>
  <pageMargins left="0.7480314960629921" right="0.5511811023622047" top="0.3937007874015748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0"/>
  <sheetViews>
    <sheetView view="pageBreakPreview" zoomScale="89" zoomScaleSheetLayoutView="89" zoomScalePageLayoutView="0" workbookViewId="0" topLeftCell="A25">
      <selection activeCell="D21" sqref="D21"/>
    </sheetView>
  </sheetViews>
  <sheetFormatPr defaultColWidth="9.00390625" defaultRowHeight="12.75"/>
  <cols>
    <col min="1" max="1" width="79.125" style="49" customWidth="1"/>
    <col min="2" max="2" width="6.625" style="49" customWidth="1"/>
    <col min="3" max="3" width="7.75390625" style="49" customWidth="1"/>
    <col min="4" max="4" width="17.875" style="49" customWidth="1"/>
  </cols>
  <sheetData>
    <row r="1" spans="1:4" ht="15.75">
      <c r="A1" s="309" t="s">
        <v>440</v>
      </c>
      <c r="B1" s="309"/>
      <c r="C1" s="309"/>
      <c r="D1" s="309"/>
    </row>
    <row r="2" spans="1:4" ht="15.75">
      <c r="A2" s="300" t="s">
        <v>108</v>
      </c>
      <c r="B2" s="300"/>
      <c r="C2" s="300"/>
      <c r="D2" s="300"/>
    </row>
    <row r="3" spans="1:4" ht="15.75">
      <c r="A3" s="300" t="s">
        <v>109</v>
      </c>
      <c r="B3" s="300"/>
      <c r="C3" s="300"/>
      <c r="D3" s="300"/>
    </row>
    <row r="4" spans="1:4" ht="15.75">
      <c r="A4" s="310" t="s">
        <v>46</v>
      </c>
      <c r="B4" s="310"/>
      <c r="C4" s="310"/>
      <c r="D4" s="310"/>
    </row>
    <row r="5" spans="1:4" ht="11.25" customHeight="1">
      <c r="A5" s="28"/>
      <c r="B5" s="28"/>
      <c r="C5" s="28"/>
      <c r="D5" s="28"/>
    </row>
    <row r="6" spans="1:4" ht="15" customHeight="1">
      <c r="A6" s="301" t="s">
        <v>75</v>
      </c>
      <c r="B6" s="301"/>
      <c r="C6" s="301"/>
      <c r="D6" s="301"/>
    </row>
    <row r="7" spans="1:4" ht="15.75" customHeight="1">
      <c r="A7" s="301" t="s">
        <v>76</v>
      </c>
      <c r="B7" s="301"/>
      <c r="C7" s="301"/>
      <c r="D7" s="301"/>
    </row>
    <row r="8" spans="1:4" ht="15.75" customHeight="1">
      <c r="A8" s="302" t="s">
        <v>77</v>
      </c>
      <c r="B8" s="302"/>
      <c r="C8" s="302"/>
      <c r="D8" s="302"/>
    </row>
    <row r="9" spans="1:4" ht="18.75">
      <c r="A9" s="301" t="s">
        <v>393</v>
      </c>
      <c r="B9" s="301"/>
      <c r="C9" s="301"/>
      <c r="D9" s="301"/>
    </row>
    <row r="10" spans="1:4" ht="16.5" thickBot="1">
      <c r="A10" s="29"/>
      <c r="B10" s="29"/>
      <c r="C10" s="29"/>
      <c r="D10" s="30" t="s">
        <v>78</v>
      </c>
    </row>
    <row r="11" spans="1:4" ht="15.75">
      <c r="A11" s="303"/>
      <c r="B11" s="306" t="s">
        <v>79</v>
      </c>
      <c r="C11" s="306"/>
      <c r="D11" s="306" t="s">
        <v>395</v>
      </c>
    </row>
    <row r="12" spans="1:4" ht="12.75">
      <c r="A12" s="304"/>
      <c r="B12" s="311" t="s">
        <v>80</v>
      </c>
      <c r="C12" s="311" t="s">
        <v>81</v>
      </c>
      <c r="D12" s="307"/>
    </row>
    <row r="13" spans="1:4" ht="12.75">
      <c r="A13" s="304"/>
      <c r="B13" s="311"/>
      <c r="C13" s="311"/>
      <c r="D13" s="307"/>
    </row>
    <row r="14" spans="1:4" ht="6" customHeight="1">
      <c r="A14" s="305"/>
      <c r="B14" s="311"/>
      <c r="C14" s="311"/>
      <c r="D14" s="308"/>
    </row>
    <row r="15" spans="1:4" ht="15.75" customHeight="1" thickBot="1">
      <c r="A15" s="31">
        <v>1</v>
      </c>
      <c r="B15" s="32">
        <v>2</v>
      </c>
      <c r="C15" s="32">
        <v>3</v>
      </c>
      <c r="D15" s="32">
        <v>4</v>
      </c>
    </row>
    <row r="16" spans="1:4" ht="18.75">
      <c r="A16" s="33" t="s">
        <v>82</v>
      </c>
      <c r="B16" s="34">
        <v>1</v>
      </c>
      <c r="C16" s="34">
        <v>0</v>
      </c>
      <c r="D16" s="35">
        <f>D17+D18+D19+D21+D22+D20</f>
        <v>13598223</v>
      </c>
    </row>
    <row r="17" spans="1:4" ht="34.5" customHeight="1">
      <c r="A17" s="36" t="s">
        <v>83</v>
      </c>
      <c r="B17" s="166">
        <v>1</v>
      </c>
      <c r="C17" s="166">
        <v>2</v>
      </c>
      <c r="D17" s="42">
        <v>1001700</v>
      </c>
    </row>
    <row r="18" spans="1:4" ht="48" customHeight="1">
      <c r="A18" s="36" t="s">
        <v>84</v>
      </c>
      <c r="B18" s="166">
        <v>1</v>
      </c>
      <c r="C18" s="166">
        <v>3</v>
      </c>
      <c r="D18" s="42">
        <v>168000</v>
      </c>
    </row>
    <row r="19" spans="1:4" ht="51" customHeight="1">
      <c r="A19" s="36" t="s">
        <v>85</v>
      </c>
      <c r="B19" s="166">
        <v>1</v>
      </c>
      <c r="C19" s="166">
        <v>4</v>
      </c>
      <c r="D19" s="42">
        <v>9018300</v>
      </c>
    </row>
    <row r="20" spans="1:4" ht="33" customHeight="1">
      <c r="A20" s="36" t="s">
        <v>387</v>
      </c>
      <c r="B20" s="166">
        <v>1</v>
      </c>
      <c r="C20" s="166">
        <v>6</v>
      </c>
      <c r="D20" s="42">
        <v>200000</v>
      </c>
    </row>
    <row r="21" spans="1:4" ht="19.5" customHeight="1">
      <c r="A21" s="36" t="s">
        <v>86</v>
      </c>
      <c r="B21" s="37">
        <v>1</v>
      </c>
      <c r="C21" s="37">
        <v>11</v>
      </c>
      <c r="D21" s="38">
        <v>625169</v>
      </c>
    </row>
    <row r="22" spans="1:4" ht="18.75" customHeight="1">
      <c r="A22" s="36" t="s">
        <v>87</v>
      </c>
      <c r="B22" s="37">
        <v>1</v>
      </c>
      <c r="C22" s="37">
        <v>13</v>
      </c>
      <c r="D22" s="38">
        <v>2585054</v>
      </c>
    </row>
    <row r="23" spans="1:4" ht="21" customHeight="1">
      <c r="A23" s="39" t="s">
        <v>88</v>
      </c>
      <c r="B23" s="40">
        <v>3</v>
      </c>
      <c r="C23" s="40">
        <v>0</v>
      </c>
      <c r="D23" s="41">
        <f>D24</f>
        <v>1144000</v>
      </c>
    </row>
    <row r="24" spans="1:4" ht="33.75" customHeight="1">
      <c r="A24" s="105" t="s">
        <v>89</v>
      </c>
      <c r="B24" s="166">
        <v>3</v>
      </c>
      <c r="C24" s="166">
        <v>9</v>
      </c>
      <c r="D24" s="42">
        <v>1144000</v>
      </c>
    </row>
    <row r="25" spans="1:4" ht="18.75">
      <c r="A25" s="39" t="s">
        <v>90</v>
      </c>
      <c r="B25" s="40">
        <v>4</v>
      </c>
      <c r="C25" s="40">
        <v>0</v>
      </c>
      <c r="D25" s="41">
        <f>D26+D28+D27</f>
        <v>23702118</v>
      </c>
    </row>
    <row r="26" spans="1:4" ht="15.75">
      <c r="A26" s="36" t="s">
        <v>91</v>
      </c>
      <c r="B26" s="37">
        <v>4</v>
      </c>
      <c r="C26" s="37">
        <v>8</v>
      </c>
      <c r="D26" s="38">
        <v>415000</v>
      </c>
    </row>
    <row r="27" spans="1:4" ht="17.25" customHeight="1">
      <c r="A27" s="36" t="s">
        <v>419</v>
      </c>
      <c r="B27" s="37">
        <v>4</v>
      </c>
      <c r="C27" s="37">
        <v>9</v>
      </c>
      <c r="D27" s="38">
        <v>19147118</v>
      </c>
    </row>
    <row r="28" spans="1:4" ht="18.75" customHeight="1">
      <c r="A28" s="36" t="s">
        <v>92</v>
      </c>
      <c r="B28" s="37">
        <v>4</v>
      </c>
      <c r="C28" s="37">
        <v>12</v>
      </c>
      <c r="D28" s="38">
        <v>4140000</v>
      </c>
    </row>
    <row r="29" spans="1:4" ht="18.75">
      <c r="A29" s="39" t="s">
        <v>93</v>
      </c>
      <c r="B29" s="40">
        <v>5</v>
      </c>
      <c r="C29" s="40">
        <v>0</v>
      </c>
      <c r="D29" s="41">
        <f>D30+D31+D32+D33</f>
        <v>46653892.03</v>
      </c>
    </row>
    <row r="30" spans="1:4" ht="15.75">
      <c r="A30" s="36" t="s">
        <v>94</v>
      </c>
      <c r="B30" s="37">
        <v>5</v>
      </c>
      <c r="C30" s="37">
        <v>1</v>
      </c>
      <c r="D30" s="38">
        <v>19436565.44</v>
      </c>
    </row>
    <row r="31" spans="1:4" ht="15.75">
      <c r="A31" s="36" t="s">
        <v>95</v>
      </c>
      <c r="B31" s="37">
        <v>5</v>
      </c>
      <c r="C31" s="37">
        <v>2</v>
      </c>
      <c r="D31" s="38">
        <v>8675000</v>
      </c>
    </row>
    <row r="32" spans="1:4" ht="15.75">
      <c r="A32" s="36" t="s">
        <v>96</v>
      </c>
      <c r="B32" s="37">
        <v>5</v>
      </c>
      <c r="C32" s="37">
        <v>3</v>
      </c>
      <c r="D32" s="38">
        <v>14292326.59</v>
      </c>
    </row>
    <row r="33" spans="1:4" ht="15.75">
      <c r="A33" s="36" t="s">
        <v>97</v>
      </c>
      <c r="B33" s="37">
        <v>5</v>
      </c>
      <c r="C33" s="37">
        <v>5</v>
      </c>
      <c r="D33" s="38">
        <v>4250000</v>
      </c>
    </row>
    <row r="34" spans="1:4" ht="18.75">
      <c r="A34" s="39" t="s">
        <v>98</v>
      </c>
      <c r="B34" s="40">
        <v>7</v>
      </c>
      <c r="C34" s="40">
        <v>0</v>
      </c>
      <c r="D34" s="41">
        <f>D35</f>
        <v>180000</v>
      </c>
    </row>
    <row r="35" spans="1:4" ht="15.75">
      <c r="A35" s="36" t="s">
        <v>420</v>
      </c>
      <c r="B35" s="37">
        <v>7</v>
      </c>
      <c r="C35" s="37">
        <v>7</v>
      </c>
      <c r="D35" s="38">
        <v>180000</v>
      </c>
    </row>
    <row r="36" spans="1:4" ht="18.75">
      <c r="A36" s="39" t="s">
        <v>99</v>
      </c>
      <c r="B36" s="40">
        <v>8</v>
      </c>
      <c r="C36" s="40">
        <v>0</v>
      </c>
      <c r="D36" s="41">
        <f>D37+D38</f>
        <v>11662970</v>
      </c>
    </row>
    <row r="37" spans="1:4" ht="18" customHeight="1">
      <c r="A37" s="36" t="s">
        <v>100</v>
      </c>
      <c r="B37" s="37">
        <v>8</v>
      </c>
      <c r="C37" s="37">
        <v>1</v>
      </c>
      <c r="D37" s="38">
        <v>11522970</v>
      </c>
    </row>
    <row r="38" spans="1:4" ht="18" customHeight="1">
      <c r="A38" s="169" t="s">
        <v>169</v>
      </c>
      <c r="B38" s="37">
        <v>8</v>
      </c>
      <c r="C38" s="37">
        <v>4</v>
      </c>
      <c r="D38" s="38">
        <v>140000</v>
      </c>
    </row>
    <row r="39" spans="1:4" ht="18.75">
      <c r="A39" s="39" t="s">
        <v>101</v>
      </c>
      <c r="B39" s="40">
        <v>10</v>
      </c>
      <c r="C39" s="40">
        <v>0</v>
      </c>
      <c r="D39" s="41">
        <f>D40+D41</f>
        <v>2523390</v>
      </c>
    </row>
    <row r="40" spans="1:4" ht="16.5" customHeight="1">
      <c r="A40" s="36" t="s">
        <v>102</v>
      </c>
      <c r="B40" s="37">
        <v>10</v>
      </c>
      <c r="C40" s="37">
        <v>1</v>
      </c>
      <c r="D40" s="38">
        <v>272000</v>
      </c>
    </row>
    <row r="41" spans="1:4" ht="18.75" customHeight="1">
      <c r="A41" s="36" t="s">
        <v>103</v>
      </c>
      <c r="B41" s="37">
        <v>10</v>
      </c>
      <c r="C41" s="37">
        <v>3</v>
      </c>
      <c r="D41" s="38">
        <v>2251390</v>
      </c>
    </row>
    <row r="42" spans="1:4" ht="18.75">
      <c r="A42" s="43" t="s">
        <v>104</v>
      </c>
      <c r="B42" s="40">
        <v>11</v>
      </c>
      <c r="C42" s="40"/>
      <c r="D42" s="41">
        <f>D43</f>
        <v>250000</v>
      </c>
    </row>
    <row r="43" spans="1:4" ht="17.25" customHeight="1">
      <c r="A43" s="44" t="s">
        <v>105</v>
      </c>
      <c r="B43" s="37">
        <v>11</v>
      </c>
      <c r="C43" s="37">
        <v>2</v>
      </c>
      <c r="D43" s="38">
        <v>250000</v>
      </c>
    </row>
    <row r="44" spans="1:4" ht="18.75">
      <c r="A44" s="115" t="s">
        <v>152</v>
      </c>
      <c r="B44" s="40">
        <v>13</v>
      </c>
      <c r="C44" s="106"/>
      <c r="D44" s="163">
        <f>D45</f>
        <v>500000</v>
      </c>
    </row>
    <row r="45" spans="1:4" ht="19.5" customHeight="1">
      <c r="A45" s="88" t="s">
        <v>153</v>
      </c>
      <c r="B45" s="37">
        <v>13</v>
      </c>
      <c r="C45" s="37">
        <v>1</v>
      </c>
      <c r="D45" s="162">
        <v>500000</v>
      </c>
    </row>
    <row r="46" spans="1:4" ht="18.75">
      <c r="A46" s="293" t="s">
        <v>106</v>
      </c>
      <c r="B46" s="294"/>
      <c r="C46" s="295"/>
      <c r="D46" s="45">
        <f>D16+D23+D25+D29+D34+D36+D39+D42+D44</f>
        <v>100214593.03</v>
      </c>
    </row>
    <row r="47" spans="1:4" ht="24" customHeight="1" thickBot="1">
      <c r="A47" s="296" t="s">
        <v>107</v>
      </c>
      <c r="B47" s="297"/>
      <c r="C47" s="298"/>
      <c r="D47" s="46">
        <f>Приложение1!C59-'Приложение 4'!D46</f>
        <v>-1460339.1099999994</v>
      </c>
    </row>
    <row r="48" spans="1:4" ht="12.75">
      <c r="A48" s="47"/>
      <c r="B48" s="47"/>
      <c r="C48" s="47"/>
      <c r="D48" s="47"/>
    </row>
    <row r="49" spans="1:4" ht="12.75">
      <c r="A49" s="299"/>
      <c r="B49" s="299"/>
      <c r="C49" s="299"/>
      <c r="D49" s="299"/>
    </row>
    <row r="50" spans="1:4" ht="12.75">
      <c r="A50" s="48"/>
      <c r="B50" s="48"/>
      <c r="C50" s="48"/>
      <c r="D50" s="48"/>
    </row>
    <row r="51" spans="1:4" ht="12.75">
      <c r="A51" s="48"/>
      <c r="B51" s="48"/>
      <c r="C51" s="48"/>
      <c r="D51" s="48"/>
    </row>
    <row r="52" spans="1:4" ht="12.75">
      <c r="A52" s="48"/>
      <c r="B52" s="48"/>
      <c r="C52" s="48"/>
      <c r="D52" s="48"/>
    </row>
    <row r="53" spans="1:4" ht="12.75">
      <c r="A53" s="48"/>
      <c r="B53" s="48"/>
      <c r="C53" s="48"/>
      <c r="D53" s="48"/>
    </row>
    <row r="54" spans="1:4" ht="12.75">
      <c r="A54" s="48"/>
      <c r="B54" s="48"/>
      <c r="C54" s="48"/>
      <c r="D54" s="48"/>
    </row>
    <row r="55" spans="1:4" ht="12.75">
      <c r="A55" s="48"/>
      <c r="B55" s="48"/>
      <c r="C55" s="48"/>
      <c r="D55" s="48"/>
    </row>
    <row r="56" spans="1:4" ht="12.75">
      <c r="A56" s="48"/>
      <c r="B56" s="48"/>
      <c r="C56" s="48"/>
      <c r="D56" s="48"/>
    </row>
    <row r="57" spans="1:4" ht="12.75">
      <c r="A57" s="48"/>
      <c r="B57" s="48"/>
      <c r="C57" s="48"/>
      <c r="D57" s="48"/>
    </row>
    <row r="58" spans="1:4" ht="12.75">
      <c r="A58" s="48"/>
      <c r="B58" s="48"/>
      <c r="C58" s="48"/>
      <c r="D58" s="48"/>
    </row>
    <row r="59" spans="1:4" ht="12.75">
      <c r="A59" s="48"/>
      <c r="B59" s="48"/>
      <c r="C59" s="48"/>
      <c r="D59" s="48"/>
    </row>
    <row r="60" spans="1:4" ht="12.75">
      <c r="A60" s="48"/>
      <c r="B60" s="48"/>
      <c r="C60" s="48"/>
      <c r="D60" s="48"/>
    </row>
  </sheetData>
  <sheetProtection/>
  <mergeCells count="16">
    <mergeCell ref="B12:B14"/>
    <mergeCell ref="C12:C14"/>
    <mergeCell ref="A1:D1"/>
    <mergeCell ref="A2:D2"/>
    <mergeCell ref="A4:D4"/>
    <mergeCell ref="A6:D6"/>
    <mergeCell ref="A46:C46"/>
    <mergeCell ref="A47:C47"/>
    <mergeCell ref="A49:D49"/>
    <mergeCell ref="A3:D3"/>
    <mergeCell ref="A7:D7"/>
    <mergeCell ref="A8:D8"/>
    <mergeCell ref="A9:D9"/>
    <mergeCell ref="A11:A14"/>
    <mergeCell ref="B11:C11"/>
    <mergeCell ref="D11:D14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28.375" style="0" customWidth="1"/>
    <col min="2" max="2" width="47.25390625" style="0" customWidth="1"/>
    <col min="3" max="3" width="14.375" style="0" customWidth="1"/>
  </cols>
  <sheetData>
    <row r="1" spans="1:3" ht="15.75">
      <c r="A1" s="27"/>
      <c r="B1" s="276" t="s">
        <v>439</v>
      </c>
      <c r="C1" s="276"/>
    </row>
    <row r="2" spans="1:3" ht="15.75">
      <c r="A2" s="276" t="s">
        <v>131</v>
      </c>
      <c r="B2" s="276"/>
      <c r="C2" s="276"/>
    </row>
    <row r="3" spans="1:3" ht="15.75">
      <c r="A3" s="276" t="s">
        <v>130</v>
      </c>
      <c r="B3" s="276"/>
      <c r="C3" s="276"/>
    </row>
    <row r="4" spans="1:3" ht="15.75">
      <c r="A4" s="27"/>
      <c r="B4" s="276" t="s">
        <v>47</v>
      </c>
      <c r="C4" s="276"/>
    </row>
    <row r="5" spans="1:3" ht="15.75">
      <c r="A5" s="50"/>
      <c r="B5" s="50"/>
      <c r="C5" s="50"/>
    </row>
    <row r="6" spans="1:3" ht="18.75">
      <c r="A6" s="312" t="s">
        <v>110</v>
      </c>
      <c r="B6" s="312"/>
      <c r="C6" s="312"/>
    </row>
    <row r="7" spans="1:3" ht="18.75">
      <c r="A7" s="312" t="s">
        <v>111</v>
      </c>
      <c r="B7" s="312"/>
      <c r="C7" s="312"/>
    </row>
    <row r="8" spans="1:3" ht="18.75">
      <c r="A8" s="312" t="s">
        <v>406</v>
      </c>
      <c r="B8" s="312"/>
      <c r="C8" s="312"/>
    </row>
    <row r="9" spans="1:2" ht="15.75">
      <c r="A9" s="51"/>
      <c r="B9" s="51"/>
    </row>
    <row r="10" spans="1:3" ht="15.75">
      <c r="A10" s="100" t="s">
        <v>79</v>
      </c>
      <c r="B10" s="100" t="s">
        <v>112</v>
      </c>
      <c r="C10" s="19" t="s">
        <v>78</v>
      </c>
    </row>
    <row r="11" spans="1:3" ht="35.25" customHeight="1">
      <c r="A11" s="228" t="s">
        <v>140</v>
      </c>
      <c r="B11" s="229" t="s">
        <v>141</v>
      </c>
      <c r="C11" s="101">
        <f>C12</f>
        <v>-6500000</v>
      </c>
    </row>
    <row r="12" spans="1:3" ht="65.25" customHeight="1">
      <c r="A12" s="222" t="s">
        <v>14</v>
      </c>
      <c r="B12" s="93" t="s">
        <v>13</v>
      </c>
      <c r="C12" s="262">
        <v>-6500000</v>
      </c>
    </row>
    <row r="13" spans="1:3" ht="30" customHeight="1">
      <c r="A13" s="52" t="s">
        <v>113</v>
      </c>
      <c r="B13" s="53" t="s">
        <v>114</v>
      </c>
      <c r="C13" s="103">
        <f>C18-(-C14)</f>
        <v>7960339.109999999</v>
      </c>
    </row>
    <row r="14" spans="1:3" ht="19.5" customHeight="1">
      <c r="A14" s="54" t="s">
        <v>115</v>
      </c>
      <c r="B14" s="55" t="s">
        <v>116</v>
      </c>
      <c r="C14" s="104">
        <f>C15</f>
        <v>-98754253.92</v>
      </c>
    </row>
    <row r="15" spans="1:3" ht="37.5" customHeight="1">
      <c r="A15" s="54" t="s">
        <v>117</v>
      </c>
      <c r="B15" s="56" t="s">
        <v>118</v>
      </c>
      <c r="C15" s="104">
        <f>C16</f>
        <v>-98754253.92</v>
      </c>
    </row>
    <row r="16" spans="1:3" ht="31.5">
      <c r="A16" s="54" t="s">
        <v>119</v>
      </c>
      <c r="B16" s="56" t="s">
        <v>120</v>
      </c>
      <c r="C16" s="104">
        <f>C17</f>
        <v>-98754253.92</v>
      </c>
    </row>
    <row r="17" spans="1:3" ht="31.5">
      <c r="A17" s="54" t="s">
        <v>429</v>
      </c>
      <c r="B17" s="56" t="s">
        <v>121</v>
      </c>
      <c r="C17" s="104">
        <v>-98754253.92</v>
      </c>
    </row>
    <row r="18" spans="1:3" ht="20.25" customHeight="1">
      <c r="A18" s="54" t="s">
        <v>122</v>
      </c>
      <c r="B18" s="55" t="s">
        <v>123</v>
      </c>
      <c r="C18" s="104">
        <f>C20</f>
        <v>106714593.03</v>
      </c>
    </row>
    <row r="19" spans="1:3" ht="21" customHeight="1">
      <c r="A19" s="54" t="s">
        <v>124</v>
      </c>
      <c r="B19" s="56" t="s">
        <v>125</v>
      </c>
      <c r="C19" s="104">
        <f>C20</f>
        <v>106714593.03</v>
      </c>
    </row>
    <row r="20" spans="1:3" ht="31.5">
      <c r="A20" s="54" t="s">
        <v>126</v>
      </c>
      <c r="B20" s="56" t="s">
        <v>127</v>
      </c>
      <c r="C20" s="104">
        <f>C21</f>
        <v>106714593.03</v>
      </c>
    </row>
    <row r="21" spans="1:3" ht="31.5">
      <c r="A21" s="54" t="s">
        <v>430</v>
      </c>
      <c r="B21" s="56" t="s">
        <v>128</v>
      </c>
      <c r="C21" s="104">
        <v>106714593.03</v>
      </c>
    </row>
    <row r="22" spans="1:3" ht="31.5">
      <c r="A22" s="54"/>
      <c r="B22" s="55" t="s">
        <v>129</v>
      </c>
      <c r="C22" s="103">
        <f>C13+C11</f>
        <v>1460339.1099999994</v>
      </c>
    </row>
  </sheetData>
  <sheetProtection/>
  <mergeCells count="7">
    <mergeCell ref="A8:C8"/>
    <mergeCell ref="A3:C3"/>
    <mergeCell ref="B4:C4"/>
    <mergeCell ref="A2:C2"/>
    <mergeCell ref="B1:C1"/>
    <mergeCell ref="A6:C6"/>
    <mergeCell ref="A7:C7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Пудычева</dc:creator>
  <cp:keywords/>
  <dc:description/>
  <cp:lastModifiedBy>Владимир</cp:lastModifiedBy>
  <cp:lastPrinted>2017-05-25T10:16:21Z</cp:lastPrinted>
  <dcterms:created xsi:type="dcterms:W3CDTF">2005-10-26T11:58:18Z</dcterms:created>
  <dcterms:modified xsi:type="dcterms:W3CDTF">2017-05-26T10:45:00Z</dcterms:modified>
  <cp:category/>
  <cp:version/>
  <cp:contentType/>
  <cp:contentStatus/>
</cp:coreProperties>
</file>